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g56.fr\DFS-DGISS\DA-Autonomie-Dossiers\Conférence des financeurs\01_Bilans_Projets\2024\"/>
    </mc:Choice>
  </mc:AlternateContent>
  <bookViews>
    <workbookView xWindow="-108" yWindow="-108" windowWidth="19416" windowHeight="11496" activeTab="3"/>
  </bookViews>
  <sheets>
    <sheet name="Page de garde" sheetId="3" r:id="rId1"/>
    <sheet name="Bilan" sheetId="1" r:id="rId2"/>
    <sheet name="Infos_complémentaires" sheetId="14" r:id="rId3"/>
    <sheet name="Financement" sheetId="2" r:id="rId4"/>
    <sheet name="Couverture_territoriale" sheetId="4" r:id="rId5"/>
  </sheets>
  <externalReferences>
    <externalReference r:id="rId6"/>
  </externalReferences>
  <definedNames>
    <definedName name="_xlnm._FilterDatabase" localSheetId="4" hidden="1">Couverture_territoriale!$B$2:$F$256</definedName>
    <definedName name="Activ_Sport">#REF!</definedName>
    <definedName name="ADAPEI">#REF!</definedName>
    <definedName name="ADMR">#REF!</definedName>
    <definedName name="ADNM">#REF!</definedName>
    <definedName name="Alteregocare">#REF!</definedName>
    <definedName name="APS">#REF!</definedName>
    <definedName name="APSIL">#REF!</definedName>
    <definedName name="AQTA">#REF!</definedName>
    <definedName name="Arc_Sud_Bretagne">#REF!</definedName>
    <definedName name="ASEPT_Bretagne">#REF!</definedName>
    <definedName name="ASSA">#REF!</definedName>
    <definedName name="ASSAD_Redon">#REF!</definedName>
    <definedName name="Association_Cap_Avenir">#REF!</definedName>
    <definedName name="ASSOCIATION_DES_SPORTS_ADAPTES">#REF!</definedName>
    <definedName name="Beau_Pré_la_Lande">#REF!</definedName>
    <definedName name="BIJ_Lorient">#REF!</definedName>
    <definedName name="Brain_Up">#REF!</definedName>
    <definedName name="CAPAS">#REF!</definedName>
    <definedName name="CCAS_ARRADON">#REF!</definedName>
    <definedName name="CCAS_Belz">#REF!</definedName>
    <definedName name="CCAS_Branderion">#REF!</definedName>
    <definedName name="CCAS_Brech">#REF!</definedName>
    <definedName name="CCAS_Carnac">#REF!</definedName>
    <definedName name="CCAS_Guidel">#REF!</definedName>
    <definedName name="CCAS_Hennebont">#REF!</definedName>
    <definedName name="CCAS_Josselin">#REF!</definedName>
    <definedName name="CCAS_Kervignac">#REF!</definedName>
    <definedName name="CCAS_Locmariaquer">#REF!</definedName>
    <definedName name="CCAS_Ploemel_Belz_Locoal_Mendon_Erdeven_Etel">#REF!</definedName>
    <definedName name="CCAS_Ploemeur">#REF!</definedName>
    <definedName name="CCAS_Riantec">#REF!</definedName>
    <definedName name="CCAS_Vannes">#REF!</definedName>
    <definedName name="Centre_de_soins_Allaire_Malansac">#REF!</definedName>
    <definedName name="Centre_social_Eveil">#REF!</definedName>
    <definedName name="Centre_Social_TI_Mozaïk_Pays_de_Guer">#REF!</definedName>
    <definedName name="CIAS_Ploermel">#REF!</definedName>
    <definedName name="CLARPA">#REF!</definedName>
    <definedName name="Clinique_des_Augustines">#REF!</definedName>
    <definedName name="Comité_départemental_sport_pour_tous">#REF!</definedName>
    <definedName name="DEFIS">#REF!</definedName>
    <definedName name="Défis">#REF!</definedName>
    <definedName name="EASEM">#REF!</definedName>
    <definedName name="EHPAD_Bar_Héol_Plateforme_d_Accompagnement_et_de_Répit">#REF!</definedName>
    <definedName name="EkipÂge">#REF!</definedName>
    <definedName name="EPGV">#REF!</definedName>
    <definedName name="Escale_Brizeux">#REF!</definedName>
    <definedName name="Familles_Rurales_Plouay">#REF!</definedName>
    <definedName name="Fédération_ADMR_du_Morbihan">#REF!</definedName>
    <definedName name="Focale_Groix_Photographie">#REF!</definedName>
    <definedName name="France_Alzheimer">#REF!</definedName>
    <definedName name="FranceVictime56">#REF!</definedName>
    <definedName name="FSCB">#REF!</definedName>
    <definedName name="IFPEK">#REF!</definedName>
    <definedName name="IREPS">#REF!</definedName>
    <definedName name="Judo_Plaisir">#REF!</definedName>
    <definedName name="Kassiopée">#REF!</definedName>
    <definedName name="Kervihan">#REF!</definedName>
    <definedName name="KOP">#REF!</definedName>
    <definedName name="L_art_s_emporte">#REF!</definedName>
    <definedName name="La_Renouée">#REF!</definedName>
    <definedName name="Le_Terrier">#REF!</definedName>
    <definedName name="Les_mulots">#REF!</definedName>
    <definedName name="Mairie_Lorient">#REF!</definedName>
    <definedName name="Maison_Nutrition_Diabète">#REF!</definedName>
    <definedName name="Maison_Sport_Santé">#REF!</definedName>
    <definedName name="MAISON_SPORT_SANTE_LORIENT">#REF!</definedName>
    <definedName name="Maison_Sport_Santé_Lorient">#REF!</definedName>
    <definedName name="MAISON_SPORT_SANTE_MAURON">#REF!</definedName>
    <definedName name="Merci_Julie">#REF!</definedName>
    <definedName name="MFB">#REF!</definedName>
    <definedName name="MPT_Kervénanec">#REF!</definedName>
    <definedName name="MPT_Kervennanec">#REF!</definedName>
    <definedName name="Optimism">#REF!</definedName>
    <definedName name="POLE_SANTE_KERVIGNAC">#REF!</definedName>
    <definedName name="Siel_Bleu">#REF!</definedName>
    <definedName name="SOLIHA">#REF!</definedName>
    <definedName name="Ty_Aieul">#REF!</definedName>
    <definedName name="UFCV">#REF!</definedName>
    <definedName name="UFOLEP_Comité_Départemental_Ligue_enseignement">#REF!</definedName>
    <definedName name="Unis_Cité">#REF!</definedName>
    <definedName name="Unis_Cités">#REF!</definedName>
    <definedName name="Ville_Auray">#REF!</definedName>
    <definedName name="Ville_Locminé">#REF!</definedName>
    <definedName name="_xlnm.Print_Area" localSheetId="4">Couverture_territoriale!$B$1:$B$1</definedName>
    <definedName name="_xlnm.Print_Area" localSheetId="3">Financement!$A$1:$AV$80</definedName>
    <definedName name="_xlnm.Print_Area" localSheetId="0">'Page de garde'!$A$1:$AV$40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" i="14" l="1"/>
  <c r="M25" i="2" l="1"/>
  <c r="AO77" i="2" l="1"/>
  <c r="AS75" i="2" s="1"/>
  <c r="AS65" i="2" l="1"/>
  <c r="AS77" i="2"/>
  <c r="AS55" i="2" l="1"/>
  <c r="AS57" i="2"/>
  <c r="AS59" i="2"/>
  <c r="AS53" i="2"/>
  <c r="AS63" i="2"/>
  <c r="AS51" i="2"/>
  <c r="AS61" i="2"/>
  <c r="AS67" i="2"/>
  <c r="AS69" i="2"/>
  <c r="AS71" i="2"/>
  <c r="B8" i="2"/>
  <c r="AE2" i="1"/>
  <c r="Q40" i="1" l="1"/>
  <c r="C39" i="1"/>
  <c r="Q32" i="1"/>
  <c r="M1235" i="4"/>
  <c r="N1235" i="4" s="1"/>
  <c r="M1234" i="4"/>
  <c r="N1234" i="4" s="1"/>
  <c r="M1233" i="4"/>
  <c r="N1233" i="4" s="1"/>
  <c r="M1232" i="4"/>
  <c r="N1232" i="4" s="1"/>
  <c r="M1231" i="4"/>
  <c r="N1231" i="4" s="1"/>
  <c r="M1230" i="4"/>
  <c r="N1230" i="4" s="1"/>
  <c r="M1229" i="4"/>
  <c r="N1229" i="4" s="1"/>
  <c r="M1228" i="4"/>
  <c r="N1228" i="4" s="1"/>
  <c r="M1227" i="4"/>
  <c r="N1227" i="4" s="1"/>
  <c r="M1226" i="4"/>
  <c r="N1226" i="4" s="1"/>
  <c r="M1225" i="4"/>
  <c r="N1225" i="4" s="1"/>
  <c r="M1224" i="4"/>
  <c r="N1224" i="4" s="1"/>
  <c r="M1223" i="4"/>
  <c r="N1223" i="4" s="1"/>
  <c r="M1222" i="4"/>
  <c r="N1222" i="4" s="1"/>
  <c r="M1221" i="4"/>
  <c r="N1221" i="4" s="1"/>
  <c r="M1220" i="4"/>
  <c r="N1220" i="4" s="1"/>
  <c r="M1219" i="4"/>
  <c r="N1219" i="4" s="1"/>
  <c r="F254" i="4" s="1"/>
  <c r="G254" i="4" s="1"/>
  <c r="M1218" i="4"/>
  <c r="N1218" i="4" s="1"/>
  <c r="M1217" i="4"/>
  <c r="N1217" i="4" s="1"/>
  <c r="M1216" i="4"/>
  <c r="N1216" i="4" s="1"/>
  <c r="M1215" i="4"/>
  <c r="N1215" i="4" s="1"/>
  <c r="M1214" i="4"/>
  <c r="N1214" i="4" s="1"/>
  <c r="M1213" i="4"/>
  <c r="N1213" i="4" s="1"/>
  <c r="M1212" i="4"/>
  <c r="N1212" i="4" s="1"/>
  <c r="M1211" i="4"/>
  <c r="N1211" i="4" s="1"/>
  <c r="M1210" i="4"/>
  <c r="N1210" i="4" s="1"/>
  <c r="M1209" i="4"/>
  <c r="N1209" i="4" s="1"/>
  <c r="M1208" i="4"/>
  <c r="N1208" i="4" s="1"/>
  <c r="M1207" i="4"/>
  <c r="N1207" i="4" s="1"/>
  <c r="M1206" i="4"/>
  <c r="N1206" i="4" s="1"/>
  <c r="M1205" i="4"/>
  <c r="N1205" i="4" s="1"/>
  <c r="M1204" i="4"/>
  <c r="N1204" i="4" s="1"/>
  <c r="M1203" i="4"/>
  <c r="N1203" i="4" s="1"/>
  <c r="M1202" i="4"/>
  <c r="N1202" i="4" s="1"/>
  <c r="M1201" i="4"/>
  <c r="N1201" i="4" s="1"/>
  <c r="M1200" i="4"/>
  <c r="N1200" i="4" s="1"/>
  <c r="M1199" i="4"/>
  <c r="N1199" i="4" s="1"/>
  <c r="M1198" i="4"/>
  <c r="N1198" i="4" s="1"/>
  <c r="M1197" i="4"/>
  <c r="N1197" i="4" s="1"/>
  <c r="M1196" i="4"/>
  <c r="N1196" i="4" s="1"/>
  <c r="M1195" i="4"/>
  <c r="N1195" i="4" s="1"/>
  <c r="M1194" i="4"/>
  <c r="N1194" i="4" s="1"/>
  <c r="M1193" i="4"/>
  <c r="N1193" i="4" s="1"/>
  <c r="M1192" i="4"/>
  <c r="N1192" i="4" s="1"/>
  <c r="M1191" i="4"/>
  <c r="N1191" i="4" s="1"/>
  <c r="M1190" i="4"/>
  <c r="N1190" i="4" s="1"/>
  <c r="M1189" i="4"/>
  <c r="N1189" i="4" s="1"/>
  <c r="M1188" i="4"/>
  <c r="N1188" i="4" s="1"/>
  <c r="M1187" i="4"/>
  <c r="N1187" i="4" s="1"/>
  <c r="M1186" i="4"/>
  <c r="N1186" i="4" s="1"/>
  <c r="F253" i="4" s="1"/>
  <c r="G253" i="4" s="1"/>
  <c r="M1185" i="4"/>
  <c r="N1185" i="4" s="1"/>
  <c r="M1184" i="4"/>
  <c r="N1184" i="4" s="1"/>
  <c r="M1183" i="4"/>
  <c r="N1183" i="4" s="1"/>
  <c r="M1182" i="4"/>
  <c r="N1182" i="4" s="1"/>
  <c r="M1181" i="4"/>
  <c r="N1181" i="4" s="1"/>
  <c r="M1180" i="4"/>
  <c r="N1180" i="4" s="1"/>
  <c r="M1179" i="4"/>
  <c r="N1179" i="4" s="1"/>
  <c r="M1178" i="4"/>
  <c r="N1178" i="4" s="1"/>
  <c r="M1177" i="4"/>
  <c r="N1177" i="4" s="1"/>
  <c r="M1176" i="4"/>
  <c r="N1176" i="4" s="1"/>
  <c r="M1175" i="4"/>
  <c r="N1175" i="4" s="1"/>
  <c r="M1174" i="4"/>
  <c r="N1174" i="4" s="1"/>
  <c r="M1173" i="4"/>
  <c r="N1173" i="4" s="1"/>
  <c r="M1172" i="4"/>
  <c r="N1172" i="4" s="1"/>
  <c r="M1171" i="4"/>
  <c r="N1171" i="4" s="1"/>
  <c r="M1170" i="4"/>
  <c r="N1170" i="4" s="1"/>
  <c r="M1169" i="4"/>
  <c r="N1169" i="4" s="1"/>
  <c r="M1168" i="4"/>
  <c r="N1168" i="4" s="1"/>
  <c r="M1167" i="4"/>
  <c r="N1167" i="4" s="1"/>
  <c r="M1166" i="4"/>
  <c r="N1166" i="4" s="1"/>
  <c r="M1165" i="4"/>
  <c r="N1165" i="4" s="1"/>
  <c r="M1164" i="4"/>
  <c r="N1164" i="4" s="1"/>
  <c r="M1163" i="4"/>
  <c r="N1163" i="4" s="1"/>
  <c r="M1162" i="4"/>
  <c r="N1162" i="4" s="1"/>
  <c r="M1161" i="4"/>
  <c r="N1161" i="4" s="1"/>
  <c r="M1160" i="4"/>
  <c r="N1160" i="4" s="1"/>
  <c r="M1159" i="4"/>
  <c r="N1159" i="4" s="1"/>
  <c r="M1158" i="4"/>
  <c r="N1158" i="4" s="1"/>
  <c r="M1157" i="4"/>
  <c r="N1157" i="4" s="1"/>
  <c r="M1156" i="4"/>
  <c r="N1156" i="4" s="1"/>
  <c r="M1155" i="4"/>
  <c r="N1155" i="4" s="1"/>
  <c r="M1154" i="4"/>
  <c r="N1154" i="4" s="1"/>
  <c r="M1153" i="4"/>
  <c r="N1153" i="4" s="1"/>
  <c r="M1152" i="4"/>
  <c r="N1152" i="4" s="1"/>
  <c r="M1151" i="4"/>
  <c r="N1151" i="4" s="1"/>
  <c r="M1150" i="4"/>
  <c r="N1150" i="4" s="1"/>
  <c r="M1149" i="4"/>
  <c r="N1149" i="4" s="1"/>
  <c r="M1148" i="4"/>
  <c r="N1148" i="4" s="1"/>
  <c r="M1147" i="4"/>
  <c r="N1147" i="4" s="1"/>
  <c r="M1146" i="4"/>
  <c r="N1146" i="4" s="1"/>
  <c r="M1145" i="4"/>
  <c r="N1145" i="4" s="1"/>
  <c r="M1144" i="4"/>
  <c r="N1144" i="4" s="1"/>
  <c r="M1143" i="4"/>
  <c r="N1143" i="4" s="1"/>
  <c r="F249" i="4" s="1"/>
  <c r="G249" i="4" s="1"/>
  <c r="M1142" i="4"/>
  <c r="N1142" i="4" s="1"/>
  <c r="F248" i="4" s="1"/>
  <c r="G248" i="4" s="1"/>
  <c r="M1141" i="4"/>
  <c r="N1141" i="4" s="1"/>
  <c r="M1140" i="4"/>
  <c r="N1140" i="4" s="1"/>
  <c r="M1139" i="4"/>
  <c r="N1139" i="4" s="1"/>
  <c r="F247" i="4" s="1"/>
  <c r="G247" i="4" s="1"/>
  <c r="M1138" i="4"/>
  <c r="N1138" i="4" s="1"/>
  <c r="M1137" i="4"/>
  <c r="N1137" i="4" s="1"/>
  <c r="M1136" i="4"/>
  <c r="N1136" i="4" s="1"/>
  <c r="M1135" i="4"/>
  <c r="N1135" i="4" s="1"/>
  <c r="M1134" i="4"/>
  <c r="N1134" i="4" s="1"/>
  <c r="F246" i="4" s="1"/>
  <c r="G246" i="4" s="1"/>
  <c r="M1133" i="4"/>
  <c r="N1133" i="4" s="1"/>
  <c r="F245" i="4" s="1"/>
  <c r="G245" i="4" s="1"/>
  <c r="M1132" i="4"/>
  <c r="N1132" i="4" s="1"/>
  <c r="M1131" i="4"/>
  <c r="N1131" i="4" s="1"/>
  <c r="M1130" i="4"/>
  <c r="N1130" i="4" s="1"/>
  <c r="M1129" i="4"/>
  <c r="N1129" i="4" s="1"/>
  <c r="M1128" i="4"/>
  <c r="N1128" i="4" s="1"/>
  <c r="M1127" i="4"/>
  <c r="N1127" i="4" s="1"/>
  <c r="F244" i="4" s="1"/>
  <c r="G244" i="4" s="1"/>
  <c r="M1126" i="4"/>
  <c r="N1126" i="4" s="1"/>
  <c r="M1125" i="4"/>
  <c r="N1125" i="4" s="1"/>
  <c r="M1124" i="4"/>
  <c r="N1124" i="4" s="1"/>
  <c r="M1123" i="4"/>
  <c r="N1123" i="4" s="1"/>
  <c r="M1122" i="4"/>
  <c r="N1122" i="4" s="1"/>
  <c r="M1121" i="4"/>
  <c r="N1121" i="4" s="1"/>
  <c r="M1120" i="4"/>
  <c r="N1120" i="4" s="1"/>
  <c r="F242" i="4" s="1"/>
  <c r="G242" i="4" s="1"/>
  <c r="M1119" i="4"/>
  <c r="N1119" i="4" s="1"/>
  <c r="F241" i="4" s="1"/>
  <c r="G241" i="4" s="1"/>
  <c r="M1118" i="4"/>
  <c r="N1118" i="4" s="1"/>
  <c r="M1117" i="4"/>
  <c r="N1117" i="4" s="1"/>
  <c r="M1116" i="4"/>
  <c r="N1116" i="4" s="1"/>
  <c r="F240" i="4" s="1"/>
  <c r="G240" i="4" s="1"/>
  <c r="M1115" i="4"/>
  <c r="N1115" i="4" s="1"/>
  <c r="M1114" i="4"/>
  <c r="N1114" i="4" s="1"/>
  <c r="M1113" i="4"/>
  <c r="N1113" i="4" s="1"/>
  <c r="M1112" i="4"/>
  <c r="N1112" i="4" s="1"/>
  <c r="M1111" i="4"/>
  <c r="N1111" i="4" s="1"/>
  <c r="M1110" i="4"/>
  <c r="N1110" i="4" s="1"/>
  <c r="M1109" i="4"/>
  <c r="N1109" i="4" s="1"/>
  <c r="F214" i="4" s="1"/>
  <c r="G214" i="4" s="1"/>
  <c r="M1108" i="4"/>
  <c r="N1108" i="4" s="1"/>
  <c r="M1107" i="4"/>
  <c r="N1107" i="4" s="1"/>
  <c r="M1106" i="4"/>
  <c r="N1106" i="4" s="1"/>
  <c r="M1105" i="4"/>
  <c r="N1105" i="4" s="1"/>
  <c r="M1104" i="4"/>
  <c r="N1104" i="4" s="1"/>
  <c r="M1103" i="4"/>
  <c r="N1103" i="4" s="1"/>
  <c r="M1102" i="4"/>
  <c r="N1102" i="4" s="1"/>
  <c r="M1101" i="4"/>
  <c r="N1101" i="4" s="1"/>
  <c r="M1100" i="4"/>
  <c r="N1100" i="4" s="1"/>
  <c r="M1099" i="4"/>
  <c r="N1099" i="4" s="1"/>
  <c r="M1098" i="4"/>
  <c r="N1098" i="4" s="1"/>
  <c r="F237" i="4" s="1"/>
  <c r="G237" i="4" s="1"/>
  <c r="M1097" i="4"/>
  <c r="N1097" i="4" s="1"/>
  <c r="M1096" i="4"/>
  <c r="N1096" i="4" s="1"/>
  <c r="M1095" i="4"/>
  <c r="N1095" i="4" s="1"/>
  <c r="F236" i="4" s="1"/>
  <c r="G236" i="4" s="1"/>
  <c r="M1094" i="4"/>
  <c r="N1094" i="4" s="1"/>
  <c r="M1093" i="4"/>
  <c r="N1093" i="4" s="1"/>
  <c r="M1092" i="4"/>
  <c r="N1092" i="4" s="1"/>
  <c r="M1091" i="4"/>
  <c r="N1091" i="4" s="1"/>
  <c r="M1090" i="4"/>
  <c r="N1090" i="4" s="1"/>
  <c r="M1089" i="4"/>
  <c r="N1089" i="4" s="1"/>
  <c r="M1088" i="4"/>
  <c r="N1088" i="4" s="1"/>
  <c r="M1087" i="4"/>
  <c r="N1087" i="4" s="1"/>
  <c r="M1086" i="4"/>
  <c r="N1086" i="4" s="1"/>
  <c r="M1085" i="4"/>
  <c r="N1085" i="4" s="1"/>
  <c r="M1084" i="4"/>
  <c r="N1084" i="4" s="1"/>
  <c r="F235" i="4" s="1"/>
  <c r="G235" i="4" s="1"/>
  <c r="M1083" i="4"/>
  <c r="N1083" i="4" s="1"/>
  <c r="M1082" i="4"/>
  <c r="N1082" i="4" s="1"/>
  <c r="M1081" i="4"/>
  <c r="N1081" i="4" s="1"/>
  <c r="M1080" i="4"/>
  <c r="N1080" i="4" s="1"/>
  <c r="M1079" i="4"/>
  <c r="N1079" i="4" s="1"/>
  <c r="M1078" i="4"/>
  <c r="N1078" i="4" s="1"/>
  <c r="M1077" i="4"/>
  <c r="N1077" i="4" s="1"/>
  <c r="M1076" i="4"/>
  <c r="N1076" i="4" s="1"/>
  <c r="M1075" i="4"/>
  <c r="N1075" i="4" s="1"/>
  <c r="M1074" i="4"/>
  <c r="N1074" i="4" s="1"/>
  <c r="M1073" i="4"/>
  <c r="N1073" i="4" s="1"/>
  <c r="M1072" i="4"/>
  <c r="N1072" i="4" s="1"/>
  <c r="M1071" i="4"/>
  <c r="N1071" i="4" s="1"/>
  <c r="M1070" i="4"/>
  <c r="N1070" i="4" s="1"/>
  <c r="M1069" i="4"/>
  <c r="N1069" i="4" s="1"/>
  <c r="M1068" i="4"/>
  <c r="N1068" i="4" s="1"/>
  <c r="M1067" i="4"/>
  <c r="N1067" i="4" s="1"/>
  <c r="F234" i="4" s="1"/>
  <c r="G234" i="4" s="1"/>
  <c r="M1066" i="4"/>
  <c r="N1066" i="4" s="1"/>
  <c r="M1065" i="4"/>
  <c r="N1065" i="4" s="1"/>
  <c r="F233" i="4" s="1"/>
  <c r="G233" i="4" s="1"/>
  <c r="M1064" i="4"/>
  <c r="N1064" i="4" s="1"/>
  <c r="M1063" i="4"/>
  <c r="N1063" i="4" s="1"/>
  <c r="M1062" i="4"/>
  <c r="N1062" i="4" s="1"/>
  <c r="M1061" i="4"/>
  <c r="N1061" i="4" s="1"/>
  <c r="M1060" i="4"/>
  <c r="N1060" i="4" s="1"/>
  <c r="M1059" i="4"/>
  <c r="N1059" i="4" s="1"/>
  <c r="M1058" i="4"/>
  <c r="N1058" i="4" s="1"/>
  <c r="M1057" i="4"/>
  <c r="N1057" i="4" s="1"/>
  <c r="M1056" i="4"/>
  <c r="N1056" i="4" s="1"/>
  <c r="M1055" i="4"/>
  <c r="N1055" i="4" s="1"/>
  <c r="F231" i="4" s="1"/>
  <c r="G231" i="4" s="1"/>
  <c r="M1054" i="4"/>
  <c r="N1054" i="4" s="1"/>
  <c r="F230" i="4" s="1"/>
  <c r="G230" i="4" s="1"/>
  <c r="M1053" i="4"/>
  <c r="N1053" i="4" s="1"/>
  <c r="M1052" i="4"/>
  <c r="N1052" i="4" s="1"/>
  <c r="M1051" i="4"/>
  <c r="N1051" i="4" s="1"/>
  <c r="M1050" i="4"/>
  <c r="N1050" i="4" s="1"/>
  <c r="M1049" i="4"/>
  <c r="N1049" i="4" s="1"/>
  <c r="M1048" i="4"/>
  <c r="N1048" i="4" s="1"/>
  <c r="M1047" i="4"/>
  <c r="N1047" i="4" s="1"/>
  <c r="M1046" i="4"/>
  <c r="N1046" i="4" s="1"/>
  <c r="M1045" i="4"/>
  <c r="N1045" i="4" s="1"/>
  <c r="M1044" i="4"/>
  <c r="N1044" i="4" s="1"/>
  <c r="M1043" i="4"/>
  <c r="N1043" i="4" s="1"/>
  <c r="M1042" i="4"/>
  <c r="N1042" i="4" s="1"/>
  <c r="M1041" i="4"/>
  <c r="N1041" i="4" s="1"/>
  <c r="M1040" i="4"/>
  <c r="N1040" i="4" s="1"/>
  <c r="M1039" i="4"/>
  <c r="N1039" i="4" s="1"/>
  <c r="F229" i="4" s="1"/>
  <c r="G229" i="4" s="1"/>
  <c r="M1038" i="4"/>
  <c r="N1038" i="4" s="1"/>
  <c r="M1037" i="4"/>
  <c r="N1037" i="4" s="1"/>
  <c r="M1036" i="4"/>
  <c r="N1036" i="4" s="1"/>
  <c r="F228" i="4" s="1"/>
  <c r="G228" i="4" s="1"/>
  <c r="M1035" i="4"/>
  <c r="N1035" i="4" s="1"/>
  <c r="M1034" i="4"/>
  <c r="N1034" i="4" s="1"/>
  <c r="M1033" i="4"/>
  <c r="N1033" i="4" s="1"/>
  <c r="M1032" i="4"/>
  <c r="N1032" i="4" s="1"/>
  <c r="M1031" i="4"/>
  <c r="N1031" i="4" s="1"/>
  <c r="F227" i="4" s="1"/>
  <c r="G227" i="4" s="1"/>
  <c r="M1030" i="4"/>
  <c r="N1030" i="4" s="1"/>
  <c r="M1029" i="4"/>
  <c r="N1029" i="4" s="1"/>
  <c r="M1028" i="4"/>
  <c r="N1028" i="4" s="1"/>
  <c r="M1027" i="4"/>
  <c r="N1027" i="4" s="1"/>
  <c r="M1026" i="4"/>
  <c r="N1026" i="4" s="1"/>
  <c r="M1025" i="4"/>
  <c r="N1025" i="4" s="1"/>
  <c r="M1024" i="4"/>
  <c r="N1024" i="4" s="1"/>
  <c r="M1023" i="4"/>
  <c r="N1023" i="4" s="1"/>
  <c r="M1022" i="4"/>
  <c r="N1022" i="4" s="1"/>
  <c r="M1021" i="4"/>
  <c r="N1021" i="4" s="1"/>
  <c r="M1020" i="4"/>
  <c r="N1020" i="4" s="1"/>
  <c r="F224" i="4" s="1"/>
  <c r="G224" i="4" s="1"/>
  <c r="M1019" i="4"/>
  <c r="N1019" i="4" s="1"/>
  <c r="M1018" i="4"/>
  <c r="N1018" i="4" s="1"/>
  <c r="M1017" i="4"/>
  <c r="N1017" i="4" s="1"/>
  <c r="M1016" i="4"/>
  <c r="N1016" i="4" s="1"/>
  <c r="M1015" i="4"/>
  <c r="N1015" i="4" s="1"/>
  <c r="M1014" i="4"/>
  <c r="N1014" i="4" s="1"/>
  <c r="M1013" i="4"/>
  <c r="N1013" i="4" s="1"/>
  <c r="M1012" i="4"/>
  <c r="N1012" i="4" s="1"/>
  <c r="M1011" i="4"/>
  <c r="N1011" i="4" s="1"/>
  <c r="M1010" i="4"/>
  <c r="N1010" i="4" s="1"/>
  <c r="M1009" i="4"/>
  <c r="N1009" i="4" s="1"/>
  <c r="M1008" i="4"/>
  <c r="N1008" i="4" s="1"/>
  <c r="M1007" i="4"/>
  <c r="N1007" i="4" s="1"/>
  <c r="M1006" i="4"/>
  <c r="N1006" i="4" s="1"/>
  <c r="M1005" i="4"/>
  <c r="N1005" i="4" s="1"/>
  <c r="M1004" i="4"/>
  <c r="N1004" i="4" s="1"/>
  <c r="F221" i="4" s="1"/>
  <c r="G221" i="4" s="1"/>
  <c r="M1003" i="4"/>
  <c r="N1003" i="4" s="1"/>
  <c r="M1002" i="4"/>
  <c r="N1002" i="4" s="1"/>
  <c r="M1001" i="4"/>
  <c r="N1001" i="4" s="1"/>
  <c r="M1000" i="4"/>
  <c r="N1000" i="4" s="1"/>
  <c r="M999" i="4"/>
  <c r="N999" i="4" s="1"/>
  <c r="M998" i="4"/>
  <c r="N998" i="4" s="1"/>
  <c r="M997" i="4"/>
  <c r="N997" i="4" s="1"/>
  <c r="M996" i="4"/>
  <c r="N996" i="4" s="1"/>
  <c r="F220" i="4" s="1"/>
  <c r="G220" i="4" s="1"/>
  <c r="M995" i="4"/>
  <c r="N995" i="4" s="1"/>
  <c r="M994" i="4"/>
  <c r="N994" i="4" s="1"/>
  <c r="M993" i="4"/>
  <c r="N993" i="4" s="1"/>
  <c r="M992" i="4"/>
  <c r="N992" i="4" s="1"/>
  <c r="M991" i="4"/>
  <c r="N991" i="4" s="1"/>
  <c r="M990" i="4"/>
  <c r="N990" i="4" s="1"/>
  <c r="M989" i="4"/>
  <c r="N989" i="4" s="1"/>
  <c r="M988" i="4"/>
  <c r="N988" i="4" s="1"/>
  <c r="M987" i="4"/>
  <c r="N987" i="4" s="1"/>
  <c r="M986" i="4"/>
  <c r="N986" i="4" s="1"/>
  <c r="M985" i="4"/>
  <c r="N985" i="4" s="1"/>
  <c r="M984" i="4"/>
  <c r="N984" i="4" s="1"/>
  <c r="M983" i="4"/>
  <c r="N983" i="4" s="1"/>
  <c r="M982" i="4"/>
  <c r="N982" i="4" s="1"/>
  <c r="M981" i="4"/>
  <c r="N981" i="4" s="1"/>
  <c r="M980" i="4"/>
  <c r="N980" i="4" s="1"/>
  <c r="M979" i="4"/>
  <c r="N979" i="4" s="1"/>
  <c r="M978" i="4"/>
  <c r="N978" i="4" s="1"/>
  <c r="M977" i="4"/>
  <c r="N977" i="4" s="1"/>
  <c r="F215" i="4" s="1"/>
  <c r="G215" i="4" s="1"/>
  <c r="M976" i="4"/>
  <c r="N976" i="4" s="1"/>
  <c r="M975" i="4"/>
  <c r="N975" i="4" s="1"/>
  <c r="M974" i="4"/>
  <c r="N974" i="4" s="1"/>
  <c r="M973" i="4"/>
  <c r="N973" i="4" s="1"/>
  <c r="M972" i="4"/>
  <c r="N972" i="4" s="1"/>
  <c r="M971" i="4"/>
  <c r="N971" i="4" s="1"/>
  <c r="M970" i="4"/>
  <c r="N970" i="4" s="1"/>
  <c r="M969" i="4"/>
  <c r="N969" i="4" s="1"/>
  <c r="M968" i="4"/>
  <c r="N968" i="4" s="1"/>
  <c r="M967" i="4"/>
  <c r="N967" i="4" s="1"/>
  <c r="M966" i="4"/>
  <c r="N966" i="4" s="1"/>
  <c r="M965" i="4"/>
  <c r="N965" i="4" s="1"/>
  <c r="M964" i="4"/>
  <c r="N964" i="4" s="1"/>
  <c r="F211" i="4" s="1"/>
  <c r="G211" i="4" s="1"/>
  <c r="M963" i="4"/>
  <c r="N963" i="4" s="1"/>
  <c r="M962" i="4"/>
  <c r="N962" i="4" s="1"/>
  <c r="M961" i="4"/>
  <c r="N961" i="4" s="1"/>
  <c r="M960" i="4"/>
  <c r="N960" i="4" s="1"/>
  <c r="M959" i="4"/>
  <c r="N959" i="4" s="1"/>
  <c r="M958" i="4"/>
  <c r="N958" i="4" s="1"/>
  <c r="M957" i="4"/>
  <c r="N957" i="4" s="1"/>
  <c r="M956" i="4"/>
  <c r="N956" i="4" s="1"/>
  <c r="M955" i="4"/>
  <c r="N955" i="4" s="1"/>
  <c r="M954" i="4"/>
  <c r="N954" i="4" s="1"/>
  <c r="M953" i="4"/>
  <c r="N953" i="4" s="1"/>
  <c r="M952" i="4"/>
  <c r="N952" i="4" s="1"/>
  <c r="M951" i="4"/>
  <c r="N951" i="4" s="1"/>
  <c r="M950" i="4"/>
  <c r="N950" i="4" s="1"/>
  <c r="M949" i="4"/>
  <c r="N949" i="4" s="1"/>
  <c r="M948" i="4"/>
  <c r="N948" i="4" s="1"/>
  <c r="F209" i="4" s="1"/>
  <c r="G209" i="4" s="1"/>
  <c r="M947" i="4"/>
  <c r="N947" i="4" s="1"/>
  <c r="M946" i="4"/>
  <c r="N946" i="4" s="1"/>
  <c r="M945" i="4"/>
  <c r="N945" i="4" s="1"/>
  <c r="M944" i="4"/>
  <c r="N944" i="4" s="1"/>
  <c r="M943" i="4"/>
  <c r="N943" i="4" s="1"/>
  <c r="M942" i="4"/>
  <c r="N942" i="4" s="1"/>
  <c r="M941" i="4"/>
  <c r="N941" i="4" s="1"/>
  <c r="M940" i="4"/>
  <c r="N940" i="4" s="1"/>
  <c r="M939" i="4"/>
  <c r="N939" i="4" s="1"/>
  <c r="M938" i="4"/>
  <c r="N938" i="4" s="1"/>
  <c r="F207" i="4" s="1"/>
  <c r="G207" i="4" s="1"/>
  <c r="M937" i="4"/>
  <c r="N937" i="4" s="1"/>
  <c r="M936" i="4"/>
  <c r="N936" i="4" s="1"/>
  <c r="M935" i="4"/>
  <c r="N935" i="4" s="1"/>
  <c r="M934" i="4"/>
  <c r="N934" i="4" s="1"/>
  <c r="M933" i="4"/>
  <c r="N933" i="4" s="1"/>
  <c r="M932" i="4"/>
  <c r="N932" i="4" s="1"/>
  <c r="M931" i="4"/>
  <c r="N931" i="4" s="1"/>
  <c r="M930" i="4"/>
  <c r="N930" i="4" s="1"/>
  <c r="M929" i="4"/>
  <c r="N929" i="4" s="1"/>
  <c r="M928" i="4"/>
  <c r="N928" i="4" s="1"/>
  <c r="M927" i="4"/>
  <c r="N927" i="4" s="1"/>
  <c r="F203" i="4" s="1"/>
  <c r="G203" i="4" s="1"/>
  <c r="M926" i="4"/>
  <c r="N926" i="4" s="1"/>
  <c r="M925" i="4"/>
  <c r="N925" i="4" s="1"/>
  <c r="M924" i="4"/>
  <c r="N924" i="4" s="1"/>
  <c r="F202" i="4" s="1"/>
  <c r="G202" i="4" s="1"/>
  <c r="M923" i="4"/>
  <c r="N923" i="4" s="1"/>
  <c r="M922" i="4"/>
  <c r="N922" i="4" s="1"/>
  <c r="M921" i="4"/>
  <c r="N921" i="4" s="1"/>
  <c r="M920" i="4"/>
  <c r="N920" i="4" s="1"/>
  <c r="M919" i="4"/>
  <c r="N919" i="4" s="1"/>
  <c r="M918" i="4"/>
  <c r="N918" i="4" s="1"/>
  <c r="M917" i="4"/>
  <c r="N917" i="4" s="1"/>
  <c r="M916" i="4"/>
  <c r="N916" i="4" s="1"/>
  <c r="F200" i="4" s="1"/>
  <c r="G200" i="4" s="1"/>
  <c r="M915" i="4"/>
  <c r="N915" i="4" s="1"/>
  <c r="M914" i="4"/>
  <c r="N914" i="4" s="1"/>
  <c r="M913" i="4"/>
  <c r="N913" i="4" s="1"/>
  <c r="M912" i="4"/>
  <c r="N912" i="4" s="1"/>
  <c r="M911" i="4"/>
  <c r="N911" i="4" s="1"/>
  <c r="M910" i="4"/>
  <c r="N910" i="4" s="1"/>
  <c r="M909" i="4"/>
  <c r="N909" i="4" s="1"/>
  <c r="M908" i="4"/>
  <c r="N908" i="4" s="1"/>
  <c r="M907" i="4"/>
  <c r="N907" i="4" s="1"/>
  <c r="M906" i="4"/>
  <c r="N906" i="4" s="1"/>
  <c r="F199" i="4" s="1"/>
  <c r="G199" i="4" s="1"/>
  <c r="M905" i="4"/>
  <c r="N905" i="4" s="1"/>
  <c r="F198" i="4" s="1"/>
  <c r="G198" i="4" s="1"/>
  <c r="M904" i="4"/>
  <c r="N904" i="4" s="1"/>
  <c r="M903" i="4"/>
  <c r="N903" i="4" s="1"/>
  <c r="F197" i="4" s="1"/>
  <c r="G197" i="4" s="1"/>
  <c r="M902" i="4"/>
  <c r="N902" i="4" s="1"/>
  <c r="M901" i="4"/>
  <c r="N901" i="4" s="1"/>
  <c r="F196" i="4" s="1"/>
  <c r="G196" i="4" s="1"/>
  <c r="M900" i="4"/>
  <c r="N900" i="4" s="1"/>
  <c r="M899" i="4"/>
  <c r="N899" i="4" s="1"/>
  <c r="M898" i="4"/>
  <c r="N898" i="4" s="1"/>
  <c r="M897" i="4"/>
  <c r="N897" i="4" s="1"/>
  <c r="F195" i="4" s="1"/>
  <c r="G195" i="4" s="1"/>
  <c r="M896" i="4"/>
  <c r="N896" i="4" s="1"/>
  <c r="F194" i="4" s="1"/>
  <c r="G194" i="4" s="1"/>
  <c r="M895" i="4"/>
  <c r="N895" i="4" s="1"/>
  <c r="M894" i="4"/>
  <c r="N894" i="4" s="1"/>
  <c r="M893" i="4"/>
  <c r="N893" i="4" s="1"/>
  <c r="M892" i="4"/>
  <c r="N892" i="4" s="1"/>
  <c r="F193" i="4" s="1"/>
  <c r="G193" i="4" s="1"/>
  <c r="M891" i="4"/>
  <c r="N891" i="4" s="1"/>
  <c r="M890" i="4"/>
  <c r="N890" i="4" s="1"/>
  <c r="M889" i="4"/>
  <c r="N889" i="4" s="1"/>
  <c r="M888" i="4"/>
  <c r="N888" i="4" s="1"/>
  <c r="M887" i="4"/>
  <c r="N887" i="4" s="1"/>
  <c r="M886" i="4"/>
  <c r="N886" i="4" s="1"/>
  <c r="M885" i="4"/>
  <c r="N885" i="4" s="1"/>
  <c r="M884" i="4"/>
  <c r="N884" i="4" s="1"/>
  <c r="F190" i="4" s="1"/>
  <c r="G190" i="4" s="1"/>
  <c r="M883" i="4"/>
  <c r="N883" i="4" s="1"/>
  <c r="F189" i="4" s="1"/>
  <c r="G189" i="4" s="1"/>
  <c r="M882" i="4"/>
  <c r="N882" i="4" s="1"/>
  <c r="M881" i="4"/>
  <c r="N881" i="4" s="1"/>
  <c r="M880" i="4"/>
  <c r="N880" i="4" s="1"/>
  <c r="M879" i="4"/>
  <c r="N879" i="4" s="1"/>
  <c r="M878" i="4"/>
  <c r="N878" i="4" s="1"/>
  <c r="M877" i="4"/>
  <c r="N877" i="4" s="1"/>
  <c r="M876" i="4"/>
  <c r="N876" i="4" s="1"/>
  <c r="M875" i="4"/>
  <c r="N875" i="4" s="1"/>
  <c r="M874" i="4"/>
  <c r="N874" i="4" s="1"/>
  <c r="M873" i="4"/>
  <c r="N873" i="4" s="1"/>
  <c r="M872" i="4"/>
  <c r="N872" i="4" s="1"/>
  <c r="M871" i="4"/>
  <c r="N871" i="4" s="1"/>
  <c r="M870" i="4"/>
  <c r="N870" i="4" s="1"/>
  <c r="M869" i="4"/>
  <c r="N869" i="4" s="1"/>
  <c r="M868" i="4"/>
  <c r="N868" i="4" s="1"/>
  <c r="M867" i="4"/>
  <c r="N867" i="4" s="1"/>
  <c r="M866" i="4"/>
  <c r="N866" i="4" s="1"/>
  <c r="M865" i="4"/>
  <c r="N865" i="4" s="1"/>
  <c r="M864" i="4"/>
  <c r="N864" i="4" s="1"/>
  <c r="M863" i="4"/>
  <c r="N863" i="4" s="1"/>
  <c r="M862" i="4"/>
  <c r="N862" i="4" s="1"/>
  <c r="M861" i="4"/>
  <c r="N861" i="4" s="1"/>
  <c r="M860" i="4"/>
  <c r="N860" i="4" s="1"/>
  <c r="M859" i="4"/>
  <c r="N859" i="4" s="1"/>
  <c r="F184" i="4" s="1"/>
  <c r="G184" i="4" s="1"/>
  <c r="M858" i="4"/>
  <c r="N858" i="4" s="1"/>
  <c r="F185" i="4" s="1"/>
  <c r="G185" i="4" s="1"/>
  <c r="M857" i="4"/>
  <c r="N857" i="4" s="1"/>
  <c r="M856" i="4"/>
  <c r="N856" i="4" s="1"/>
  <c r="M855" i="4"/>
  <c r="N855" i="4" s="1"/>
  <c r="M854" i="4"/>
  <c r="N854" i="4" s="1"/>
  <c r="M853" i="4"/>
  <c r="N853" i="4" s="1"/>
  <c r="M852" i="4"/>
  <c r="N852" i="4" s="1"/>
  <c r="M851" i="4"/>
  <c r="N851" i="4" s="1"/>
  <c r="M850" i="4"/>
  <c r="N850" i="4" s="1"/>
  <c r="M849" i="4"/>
  <c r="N849" i="4" s="1"/>
  <c r="M848" i="4"/>
  <c r="N848" i="4" s="1"/>
  <c r="M847" i="4"/>
  <c r="N847" i="4" s="1"/>
  <c r="M846" i="4"/>
  <c r="N846" i="4" s="1"/>
  <c r="M845" i="4"/>
  <c r="N845" i="4" s="1"/>
  <c r="M844" i="4"/>
  <c r="N844" i="4" s="1"/>
  <c r="F183" i="4" s="1"/>
  <c r="G183" i="4" s="1"/>
  <c r="M843" i="4"/>
  <c r="N843" i="4" s="1"/>
  <c r="M842" i="4"/>
  <c r="N842" i="4" s="1"/>
  <c r="M841" i="4"/>
  <c r="N841" i="4" s="1"/>
  <c r="M840" i="4"/>
  <c r="N840" i="4" s="1"/>
  <c r="M839" i="4"/>
  <c r="N839" i="4" s="1"/>
  <c r="M838" i="4"/>
  <c r="N838" i="4" s="1"/>
  <c r="M837" i="4"/>
  <c r="N837" i="4" s="1"/>
  <c r="M836" i="4"/>
  <c r="N836" i="4" s="1"/>
  <c r="F179" i="4" s="1"/>
  <c r="G179" i="4" s="1"/>
  <c r="M835" i="4"/>
  <c r="N835" i="4" s="1"/>
  <c r="M834" i="4"/>
  <c r="N834" i="4" s="1"/>
  <c r="M833" i="4"/>
  <c r="N833" i="4" s="1"/>
  <c r="M832" i="4"/>
  <c r="N832" i="4" s="1"/>
  <c r="F177" i="4" s="1"/>
  <c r="G177" i="4" s="1"/>
  <c r="M831" i="4"/>
  <c r="N831" i="4" s="1"/>
  <c r="M830" i="4"/>
  <c r="N830" i="4" s="1"/>
  <c r="M829" i="4"/>
  <c r="N829" i="4" s="1"/>
  <c r="M828" i="4"/>
  <c r="N828" i="4" s="1"/>
  <c r="M827" i="4"/>
  <c r="N827" i="4" s="1"/>
  <c r="M826" i="4"/>
  <c r="N826" i="4" s="1"/>
  <c r="M825" i="4"/>
  <c r="N825" i="4" s="1"/>
  <c r="M824" i="4"/>
  <c r="N824" i="4" s="1"/>
  <c r="M823" i="4"/>
  <c r="N823" i="4" s="1"/>
  <c r="M822" i="4"/>
  <c r="N822" i="4" s="1"/>
  <c r="M821" i="4"/>
  <c r="N821" i="4" s="1"/>
  <c r="M820" i="4"/>
  <c r="N820" i="4" s="1"/>
  <c r="M819" i="4"/>
  <c r="N819" i="4" s="1"/>
  <c r="M818" i="4"/>
  <c r="N818" i="4" s="1"/>
  <c r="M817" i="4"/>
  <c r="N817" i="4" s="1"/>
  <c r="M816" i="4"/>
  <c r="N816" i="4" s="1"/>
  <c r="M815" i="4"/>
  <c r="N815" i="4" s="1"/>
  <c r="M814" i="4"/>
  <c r="N814" i="4" s="1"/>
  <c r="M813" i="4"/>
  <c r="N813" i="4" s="1"/>
  <c r="M812" i="4"/>
  <c r="N812" i="4" s="1"/>
  <c r="M811" i="4"/>
  <c r="N811" i="4" s="1"/>
  <c r="M810" i="4"/>
  <c r="N810" i="4" s="1"/>
  <c r="M809" i="4"/>
  <c r="N809" i="4" s="1"/>
  <c r="M808" i="4"/>
  <c r="N808" i="4" s="1"/>
  <c r="M807" i="4"/>
  <c r="N807" i="4" s="1"/>
  <c r="M806" i="4"/>
  <c r="N806" i="4" s="1"/>
  <c r="M805" i="4"/>
  <c r="N805" i="4" s="1"/>
  <c r="M804" i="4"/>
  <c r="N804" i="4" s="1"/>
  <c r="M803" i="4"/>
  <c r="N803" i="4" s="1"/>
  <c r="M802" i="4"/>
  <c r="N802" i="4" s="1"/>
  <c r="M801" i="4"/>
  <c r="N801" i="4" s="1"/>
  <c r="M800" i="4"/>
  <c r="N800" i="4" s="1"/>
  <c r="M799" i="4"/>
  <c r="N799" i="4" s="1"/>
  <c r="M798" i="4"/>
  <c r="N798" i="4" s="1"/>
  <c r="M797" i="4"/>
  <c r="N797" i="4" s="1"/>
  <c r="M796" i="4"/>
  <c r="N796" i="4" s="1"/>
  <c r="F175" i="4" s="1"/>
  <c r="G175" i="4" s="1"/>
  <c r="M795" i="4"/>
  <c r="N795" i="4" s="1"/>
  <c r="F174" i="4" s="1"/>
  <c r="G174" i="4" s="1"/>
  <c r="M794" i="4"/>
  <c r="N794" i="4" s="1"/>
  <c r="M793" i="4"/>
  <c r="N793" i="4" s="1"/>
  <c r="M792" i="4"/>
  <c r="N792" i="4" s="1"/>
  <c r="M791" i="4"/>
  <c r="N791" i="4" s="1"/>
  <c r="M790" i="4"/>
  <c r="N790" i="4" s="1"/>
  <c r="M789" i="4"/>
  <c r="N789" i="4" s="1"/>
  <c r="M788" i="4"/>
  <c r="N788" i="4" s="1"/>
  <c r="M787" i="4"/>
  <c r="N787" i="4" s="1"/>
  <c r="M786" i="4"/>
  <c r="N786" i="4" s="1"/>
  <c r="M785" i="4"/>
  <c r="N785" i="4" s="1"/>
  <c r="F173" i="4" s="1"/>
  <c r="G173" i="4" s="1"/>
  <c r="M784" i="4"/>
  <c r="N784" i="4" s="1"/>
  <c r="M783" i="4"/>
  <c r="N783" i="4" s="1"/>
  <c r="M782" i="4"/>
  <c r="N782" i="4" s="1"/>
  <c r="M781" i="4"/>
  <c r="N781" i="4" s="1"/>
  <c r="M780" i="4"/>
  <c r="N780" i="4" s="1"/>
  <c r="M779" i="4"/>
  <c r="N779" i="4" s="1"/>
  <c r="M778" i="4"/>
  <c r="N778" i="4" s="1"/>
  <c r="M777" i="4"/>
  <c r="N777" i="4" s="1"/>
  <c r="M776" i="4"/>
  <c r="N776" i="4" s="1"/>
  <c r="M775" i="4"/>
  <c r="N775" i="4" s="1"/>
  <c r="M774" i="4"/>
  <c r="N774" i="4" s="1"/>
  <c r="M773" i="4"/>
  <c r="N773" i="4" s="1"/>
  <c r="M772" i="4"/>
  <c r="N772" i="4" s="1"/>
  <c r="M771" i="4"/>
  <c r="N771" i="4" s="1"/>
  <c r="M770" i="4"/>
  <c r="N770" i="4" s="1"/>
  <c r="M769" i="4"/>
  <c r="N769" i="4" s="1"/>
  <c r="M768" i="4"/>
  <c r="N768" i="4" s="1"/>
  <c r="M767" i="4"/>
  <c r="N767" i="4" s="1"/>
  <c r="M766" i="4"/>
  <c r="N766" i="4" s="1"/>
  <c r="M765" i="4"/>
  <c r="N765" i="4" s="1"/>
  <c r="M764" i="4"/>
  <c r="N764" i="4" s="1"/>
  <c r="M763" i="4"/>
  <c r="N763" i="4" s="1"/>
  <c r="M762" i="4"/>
  <c r="N762" i="4" s="1"/>
  <c r="F172" i="4" s="1"/>
  <c r="G172" i="4" s="1"/>
  <c r="M761" i="4"/>
  <c r="N761" i="4" s="1"/>
  <c r="M760" i="4"/>
  <c r="N760" i="4" s="1"/>
  <c r="M759" i="4"/>
  <c r="N759" i="4" s="1"/>
  <c r="M758" i="4"/>
  <c r="N758" i="4" s="1"/>
  <c r="M757" i="4"/>
  <c r="N757" i="4" s="1"/>
  <c r="M756" i="4"/>
  <c r="N756" i="4" s="1"/>
  <c r="M755" i="4"/>
  <c r="N755" i="4" s="1"/>
  <c r="M754" i="4"/>
  <c r="N754" i="4" s="1"/>
  <c r="M753" i="4"/>
  <c r="N753" i="4" s="1"/>
  <c r="M752" i="4"/>
  <c r="N752" i="4" s="1"/>
  <c r="M751" i="4"/>
  <c r="N751" i="4" s="1"/>
  <c r="M750" i="4"/>
  <c r="N750" i="4" s="1"/>
  <c r="M749" i="4"/>
  <c r="N749" i="4" s="1"/>
  <c r="M748" i="4"/>
  <c r="N748" i="4" s="1"/>
  <c r="M747" i="4"/>
  <c r="N747" i="4" s="1"/>
  <c r="M746" i="4"/>
  <c r="N746" i="4" s="1"/>
  <c r="M745" i="4"/>
  <c r="N745" i="4" s="1"/>
  <c r="M744" i="4"/>
  <c r="N744" i="4" s="1"/>
  <c r="M743" i="4"/>
  <c r="N743" i="4" s="1"/>
  <c r="F170" i="4" s="1"/>
  <c r="G170" i="4" s="1"/>
  <c r="M742" i="4"/>
  <c r="N742" i="4" s="1"/>
  <c r="M741" i="4"/>
  <c r="N741" i="4" s="1"/>
  <c r="F168" i="4" s="1"/>
  <c r="G168" i="4" s="1"/>
  <c r="M740" i="4"/>
  <c r="N740" i="4" s="1"/>
  <c r="M739" i="4"/>
  <c r="N739" i="4" s="1"/>
  <c r="M738" i="4"/>
  <c r="N738" i="4" s="1"/>
  <c r="M737" i="4"/>
  <c r="N737" i="4" s="1"/>
  <c r="M736" i="4"/>
  <c r="N736" i="4" s="1"/>
  <c r="M735" i="4"/>
  <c r="N735" i="4" s="1"/>
  <c r="M734" i="4"/>
  <c r="N734" i="4" s="1"/>
  <c r="M733" i="4"/>
  <c r="N733" i="4" s="1"/>
  <c r="M732" i="4"/>
  <c r="N732" i="4" s="1"/>
  <c r="M731" i="4"/>
  <c r="N731" i="4" s="1"/>
  <c r="M730" i="4"/>
  <c r="N730" i="4" s="1"/>
  <c r="M729" i="4"/>
  <c r="N729" i="4" s="1"/>
  <c r="M728" i="4"/>
  <c r="N728" i="4" s="1"/>
  <c r="M727" i="4"/>
  <c r="N727" i="4" s="1"/>
  <c r="F166" i="4" s="1"/>
  <c r="G166" i="4" s="1"/>
  <c r="M726" i="4"/>
  <c r="N726" i="4" s="1"/>
  <c r="M725" i="4"/>
  <c r="N725" i="4" s="1"/>
  <c r="M724" i="4"/>
  <c r="N724" i="4" s="1"/>
  <c r="F165" i="4" s="1"/>
  <c r="G165" i="4" s="1"/>
  <c r="M723" i="4"/>
  <c r="N723" i="4" s="1"/>
  <c r="M722" i="4"/>
  <c r="N722" i="4" s="1"/>
  <c r="M721" i="4"/>
  <c r="N721" i="4" s="1"/>
  <c r="M720" i="4"/>
  <c r="N720" i="4" s="1"/>
  <c r="M719" i="4"/>
  <c r="N719" i="4" s="1"/>
  <c r="M718" i="4"/>
  <c r="N718" i="4" s="1"/>
  <c r="M717" i="4"/>
  <c r="N717" i="4" s="1"/>
  <c r="F164" i="4" s="1"/>
  <c r="G164" i="4" s="1"/>
  <c r="M716" i="4"/>
  <c r="N716" i="4" s="1"/>
  <c r="M715" i="4"/>
  <c r="N715" i="4" s="1"/>
  <c r="M714" i="4"/>
  <c r="N714" i="4" s="1"/>
  <c r="M713" i="4"/>
  <c r="N713" i="4" s="1"/>
  <c r="M712" i="4"/>
  <c r="N712" i="4" s="1"/>
  <c r="M711" i="4"/>
  <c r="N711" i="4" s="1"/>
  <c r="M710" i="4"/>
  <c r="N710" i="4" s="1"/>
  <c r="M709" i="4"/>
  <c r="N709" i="4" s="1"/>
  <c r="M708" i="4"/>
  <c r="N708" i="4" s="1"/>
  <c r="M707" i="4"/>
  <c r="N707" i="4" s="1"/>
  <c r="M706" i="4"/>
  <c r="N706" i="4" s="1"/>
  <c r="M705" i="4"/>
  <c r="N705" i="4" s="1"/>
  <c r="M704" i="4"/>
  <c r="N704" i="4" s="1"/>
  <c r="M703" i="4"/>
  <c r="N703" i="4" s="1"/>
  <c r="M702" i="4"/>
  <c r="N702" i="4" s="1"/>
  <c r="M701" i="4"/>
  <c r="N701" i="4" s="1"/>
  <c r="M700" i="4"/>
  <c r="N700" i="4" s="1"/>
  <c r="M699" i="4"/>
  <c r="N699" i="4" s="1"/>
  <c r="M698" i="4"/>
  <c r="N698" i="4" s="1"/>
  <c r="M697" i="4"/>
  <c r="N697" i="4" s="1"/>
  <c r="M696" i="4"/>
  <c r="N696" i="4" s="1"/>
  <c r="M695" i="4"/>
  <c r="N695" i="4" s="1"/>
  <c r="M694" i="4"/>
  <c r="N694" i="4" s="1"/>
  <c r="M693" i="4"/>
  <c r="N693" i="4" s="1"/>
  <c r="M692" i="4"/>
  <c r="N692" i="4" s="1"/>
  <c r="M691" i="4"/>
  <c r="N691" i="4" s="1"/>
  <c r="M690" i="4"/>
  <c r="N690" i="4" s="1"/>
  <c r="M689" i="4"/>
  <c r="N689" i="4" s="1"/>
  <c r="M688" i="4"/>
  <c r="N688" i="4" s="1"/>
  <c r="F162" i="4" s="1"/>
  <c r="G162" i="4" s="1"/>
  <c r="M687" i="4"/>
  <c r="N687" i="4" s="1"/>
  <c r="M686" i="4"/>
  <c r="N686" i="4" s="1"/>
  <c r="M685" i="4"/>
  <c r="N685" i="4" s="1"/>
  <c r="M684" i="4"/>
  <c r="N684" i="4" s="1"/>
  <c r="M683" i="4"/>
  <c r="N683" i="4" s="1"/>
  <c r="F161" i="4" s="1"/>
  <c r="G161" i="4" s="1"/>
  <c r="M682" i="4"/>
  <c r="N682" i="4" s="1"/>
  <c r="M681" i="4"/>
  <c r="N681" i="4" s="1"/>
  <c r="F160" i="4" s="1"/>
  <c r="G160" i="4" s="1"/>
  <c r="M680" i="4"/>
  <c r="N680" i="4" s="1"/>
  <c r="M679" i="4"/>
  <c r="N679" i="4" s="1"/>
  <c r="F159" i="4" s="1"/>
  <c r="G159" i="4" s="1"/>
  <c r="M678" i="4"/>
  <c r="N678" i="4" s="1"/>
  <c r="M677" i="4"/>
  <c r="N677" i="4" s="1"/>
  <c r="M676" i="4"/>
  <c r="N676" i="4" s="1"/>
  <c r="M675" i="4"/>
  <c r="N675" i="4" s="1"/>
  <c r="M674" i="4"/>
  <c r="N674" i="4" s="1"/>
  <c r="M673" i="4"/>
  <c r="N673" i="4" s="1"/>
  <c r="M672" i="4"/>
  <c r="N672" i="4" s="1"/>
  <c r="M671" i="4"/>
  <c r="N671" i="4" s="1"/>
  <c r="M670" i="4"/>
  <c r="N670" i="4" s="1"/>
  <c r="M669" i="4"/>
  <c r="N669" i="4" s="1"/>
  <c r="M668" i="4"/>
  <c r="N668" i="4" s="1"/>
  <c r="M667" i="4"/>
  <c r="N667" i="4" s="1"/>
  <c r="M666" i="4"/>
  <c r="N666" i="4" s="1"/>
  <c r="M665" i="4"/>
  <c r="N665" i="4" s="1"/>
  <c r="F158" i="4" s="1"/>
  <c r="G158" i="4" s="1"/>
  <c r="M664" i="4"/>
  <c r="N664" i="4" s="1"/>
  <c r="F157" i="4" s="1"/>
  <c r="G157" i="4" s="1"/>
  <c r="M663" i="4"/>
  <c r="N663" i="4" s="1"/>
  <c r="M662" i="4"/>
  <c r="N662" i="4" s="1"/>
  <c r="M661" i="4"/>
  <c r="N661" i="4" s="1"/>
  <c r="M660" i="4"/>
  <c r="N660" i="4" s="1"/>
  <c r="F156" i="4" s="1"/>
  <c r="G156" i="4" s="1"/>
  <c r="M659" i="4"/>
  <c r="N659" i="4" s="1"/>
  <c r="M658" i="4"/>
  <c r="N658" i="4" s="1"/>
  <c r="M657" i="4"/>
  <c r="N657" i="4" s="1"/>
  <c r="F154" i="4" s="1"/>
  <c r="G154" i="4" s="1"/>
  <c r="M656" i="4"/>
  <c r="N656" i="4" s="1"/>
  <c r="F153" i="4" s="1"/>
  <c r="G153" i="4" s="1"/>
  <c r="M655" i="4"/>
  <c r="N655" i="4" s="1"/>
  <c r="F152" i="4" s="1"/>
  <c r="G152" i="4" s="1"/>
  <c r="M654" i="4"/>
  <c r="N654" i="4" s="1"/>
  <c r="M653" i="4"/>
  <c r="N653" i="4" s="1"/>
  <c r="M652" i="4"/>
  <c r="N652" i="4" s="1"/>
  <c r="F151" i="4" s="1"/>
  <c r="G151" i="4" s="1"/>
  <c r="M651" i="4"/>
  <c r="N651" i="4" s="1"/>
  <c r="M650" i="4"/>
  <c r="N650" i="4" s="1"/>
  <c r="M649" i="4"/>
  <c r="N649" i="4" s="1"/>
  <c r="M648" i="4"/>
  <c r="N648" i="4" s="1"/>
  <c r="M647" i="4"/>
  <c r="N647" i="4" s="1"/>
  <c r="M646" i="4"/>
  <c r="N646" i="4" s="1"/>
  <c r="M645" i="4"/>
  <c r="N645" i="4" s="1"/>
  <c r="M644" i="4"/>
  <c r="N644" i="4" s="1"/>
  <c r="M643" i="4"/>
  <c r="N643" i="4" s="1"/>
  <c r="F150" i="4" s="1"/>
  <c r="G150" i="4" s="1"/>
  <c r="M642" i="4"/>
  <c r="N642" i="4" s="1"/>
  <c r="M641" i="4"/>
  <c r="N641" i="4" s="1"/>
  <c r="M640" i="4"/>
  <c r="N640" i="4" s="1"/>
  <c r="M639" i="4"/>
  <c r="N639" i="4" s="1"/>
  <c r="M638" i="4"/>
  <c r="N638" i="4" s="1"/>
  <c r="M637" i="4"/>
  <c r="N637" i="4" s="1"/>
  <c r="M636" i="4"/>
  <c r="N636" i="4" s="1"/>
  <c r="M635" i="4"/>
  <c r="N635" i="4" s="1"/>
  <c r="M634" i="4"/>
  <c r="N634" i="4" s="1"/>
  <c r="M633" i="4"/>
  <c r="N633" i="4" s="1"/>
  <c r="F148" i="4" s="1"/>
  <c r="G148" i="4" s="1"/>
  <c r="M632" i="4"/>
  <c r="N632" i="4" s="1"/>
  <c r="M631" i="4"/>
  <c r="N631" i="4" s="1"/>
  <c r="F147" i="4" s="1"/>
  <c r="G147" i="4" s="1"/>
  <c r="M630" i="4"/>
  <c r="N630" i="4" s="1"/>
  <c r="M629" i="4"/>
  <c r="N629" i="4" s="1"/>
  <c r="M628" i="4"/>
  <c r="N628" i="4" s="1"/>
  <c r="M627" i="4"/>
  <c r="N627" i="4" s="1"/>
  <c r="M626" i="4"/>
  <c r="N626" i="4" s="1"/>
  <c r="M625" i="4"/>
  <c r="N625" i="4" s="1"/>
  <c r="M624" i="4"/>
  <c r="N624" i="4" s="1"/>
  <c r="F145" i="4" s="1"/>
  <c r="G145" i="4" s="1"/>
  <c r="M623" i="4"/>
  <c r="N623" i="4" s="1"/>
  <c r="F144" i="4" s="1"/>
  <c r="G144" i="4" s="1"/>
  <c r="M622" i="4"/>
  <c r="N622" i="4" s="1"/>
  <c r="M621" i="4"/>
  <c r="N621" i="4" s="1"/>
  <c r="F143" i="4" s="1"/>
  <c r="G143" i="4" s="1"/>
  <c r="M620" i="4"/>
  <c r="N620" i="4" s="1"/>
  <c r="M619" i="4"/>
  <c r="N619" i="4" s="1"/>
  <c r="M618" i="4"/>
  <c r="N618" i="4" s="1"/>
  <c r="M617" i="4"/>
  <c r="N617" i="4" s="1"/>
  <c r="M616" i="4"/>
  <c r="N616" i="4" s="1"/>
  <c r="M615" i="4"/>
  <c r="N615" i="4" s="1"/>
  <c r="F142" i="4" s="1"/>
  <c r="G142" i="4" s="1"/>
  <c r="M614" i="4"/>
  <c r="N614" i="4" s="1"/>
  <c r="M613" i="4"/>
  <c r="N613" i="4" s="1"/>
  <c r="F141" i="4" s="1"/>
  <c r="G141" i="4" s="1"/>
  <c r="M612" i="4"/>
  <c r="N612" i="4" s="1"/>
  <c r="M611" i="4"/>
  <c r="N611" i="4" s="1"/>
  <c r="F140" i="4" s="1"/>
  <c r="G140" i="4" s="1"/>
  <c r="M610" i="4"/>
  <c r="N610" i="4" s="1"/>
  <c r="M609" i="4"/>
  <c r="N609" i="4" s="1"/>
  <c r="M608" i="4"/>
  <c r="N608" i="4" s="1"/>
  <c r="M607" i="4"/>
  <c r="N607" i="4" s="1"/>
  <c r="F139" i="4" s="1"/>
  <c r="G139" i="4" s="1"/>
  <c r="M606" i="4"/>
  <c r="N606" i="4" s="1"/>
  <c r="M605" i="4"/>
  <c r="N605" i="4" s="1"/>
  <c r="F138" i="4" s="1"/>
  <c r="G138" i="4" s="1"/>
  <c r="M604" i="4"/>
  <c r="N604" i="4" s="1"/>
  <c r="M603" i="4"/>
  <c r="N603" i="4" s="1"/>
  <c r="M602" i="4"/>
  <c r="N602" i="4" s="1"/>
  <c r="M601" i="4"/>
  <c r="N601" i="4" s="1"/>
  <c r="M600" i="4"/>
  <c r="N600" i="4" s="1"/>
  <c r="M599" i="4"/>
  <c r="N599" i="4" s="1"/>
  <c r="M598" i="4"/>
  <c r="N598" i="4" s="1"/>
  <c r="M597" i="4"/>
  <c r="N597" i="4" s="1"/>
  <c r="M596" i="4"/>
  <c r="N596" i="4" s="1"/>
  <c r="M595" i="4"/>
  <c r="N595" i="4" s="1"/>
  <c r="M594" i="4"/>
  <c r="N594" i="4" s="1"/>
  <c r="F137" i="4" s="1"/>
  <c r="G137" i="4" s="1"/>
  <c r="M593" i="4"/>
  <c r="N593" i="4" s="1"/>
  <c r="M592" i="4"/>
  <c r="N592" i="4" s="1"/>
  <c r="F136" i="4" s="1"/>
  <c r="G136" i="4" s="1"/>
  <c r="M591" i="4"/>
  <c r="N591" i="4" s="1"/>
  <c r="M590" i="4"/>
  <c r="N590" i="4" s="1"/>
  <c r="M589" i="4"/>
  <c r="N589" i="4" s="1"/>
  <c r="M588" i="4"/>
  <c r="N588" i="4" s="1"/>
  <c r="M587" i="4"/>
  <c r="N587" i="4" s="1"/>
  <c r="M586" i="4"/>
  <c r="N586" i="4" s="1"/>
  <c r="F135" i="4" s="1"/>
  <c r="G135" i="4" s="1"/>
  <c r="M585" i="4"/>
  <c r="N585" i="4" s="1"/>
  <c r="F134" i="4" s="1"/>
  <c r="G134" i="4" s="1"/>
  <c r="M584" i="4"/>
  <c r="N584" i="4" s="1"/>
  <c r="F133" i="4" s="1"/>
  <c r="G133" i="4" s="1"/>
  <c r="M583" i="4"/>
  <c r="N583" i="4" s="1"/>
  <c r="M582" i="4"/>
  <c r="N582" i="4" s="1"/>
  <c r="M581" i="4"/>
  <c r="N581" i="4" s="1"/>
  <c r="M580" i="4"/>
  <c r="N580" i="4" s="1"/>
  <c r="M579" i="4"/>
  <c r="N579" i="4" s="1"/>
  <c r="M578" i="4"/>
  <c r="N578" i="4" s="1"/>
  <c r="M577" i="4"/>
  <c r="N577" i="4" s="1"/>
  <c r="F132" i="4" s="1"/>
  <c r="G132" i="4" s="1"/>
  <c r="M576" i="4"/>
  <c r="N576" i="4" s="1"/>
  <c r="M575" i="4"/>
  <c r="N575" i="4" s="1"/>
  <c r="M574" i="4"/>
  <c r="N574" i="4" s="1"/>
  <c r="M573" i="4"/>
  <c r="N573" i="4" s="1"/>
  <c r="M572" i="4"/>
  <c r="N572" i="4" s="1"/>
  <c r="M571" i="4"/>
  <c r="N571" i="4" s="1"/>
  <c r="M570" i="4"/>
  <c r="N570" i="4" s="1"/>
  <c r="M569" i="4"/>
  <c r="N569" i="4" s="1"/>
  <c r="M568" i="4"/>
  <c r="N568" i="4" s="1"/>
  <c r="M567" i="4"/>
  <c r="N567" i="4" s="1"/>
  <c r="F131" i="4" s="1"/>
  <c r="G131" i="4" s="1"/>
  <c r="M566" i="4"/>
  <c r="N566" i="4" s="1"/>
  <c r="M565" i="4"/>
  <c r="N565" i="4" s="1"/>
  <c r="M564" i="4"/>
  <c r="N564" i="4" s="1"/>
  <c r="M563" i="4"/>
  <c r="N563" i="4" s="1"/>
  <c r="M562" i="4"/>
  <c r="N562" i="4" s="1"/>
  <c r="M561" i="4"/>
  <c r="N561" i="4" s="1"/>
  <c r="M560" i="4"/>
  <c r="N560" i="4" s="1"/>
  <c r="M559" i="4"/>
  <c r="N559" i="4" s="1"/>
  <c r="M558" i="4"/>
  <c r="N558" i="4" s="1"/>
  <c r="M557" i="4"/>
  <c r="N557" i="4" s="1"/>
  <c r="M556" i="4"/>
  <c r="N556" i="4" s="1"/>
  <c r="M555" i="4"/>
  <c r="N555" i="4" s="1"/>
  <c r="M554" i="4"/>
  <c r="N554" i="4" s="1"/>
  <c r="M553" i="4"/>
  <c r="N553" i="4" s="1"/>
  <c r="F130" i="4" s="1"/>
  <c r="G130" i="4" s="1"/>
  <c r="M552" i="4"/>
  <c r="N552" i="4" s="1"/>
  <c r="F129" i="4" s="1"/>
  <c r="G129" i="4" s="1"/>
  <c r="M551" i="4"/>
  <c r="N551" i="4" s="1"/>
  <c r="F128" i="4" s="1"/>
  <c r="G128" i="4" s="1"/>
  <c r="M550" i="4"/>
  <c r="N550" i="4" s="1"/>
  <c r="F127" i="4" s="1"/>
  <c r="G127" i="4" s="1"/>
  <c r="M549" i="4"/>
  <c r="N549" i="4" s="1"/>
  <c r="M548" i="4"/>
  <c r="N548" i="4" s="1"/>
  <c r="F126" i="4" s="1"/>
  <c r="G126" i="4" s="1"/>
  <c r="M547" i="4"/>
  <c r="N547" i="4" s="1"/>
  <c r="M546" i="4"/>
  <c r="N546" i="4" s="1"/>
  <c r="F125" i="4" s="1"/>
  <c r="G125" i="4" s="1"/>
  <c r="M545" i="4"/>
  <c r="N545" i="4" s="1"/>
  <c r="M544" i="4"/>
  <c r="N544" i="4" s="1"/>
  <c r="F124" i="4" s="1"/>
  <c r="G124" i="4" s="1"/>
  <c r="M543" i="4"/>
  <c r="N543" i="4" s="1"/>
  <c r="F123" i="4" s="1"/>
  <c r="G123" i="4" s="1"/>
  <c r="M542" i="4"/>
  <c r="N542" i="4" s="1"/>
  <c r="M541" i="4"/>
  <c r="N541" i="4" s="1"/>
  <c r="M540" i="4"/>
  <c r="N540" i="4" s="1"/>
  <c r="M539" i="4"/>
  <c r="N539" i="4" s="1"/>
  <c r="M538" i="4"/>
  <c r="N538" i="4" s="1"/>
  <c r="F122" i="4" s="1"/>
  <c r="G122" i="4" s="1"/>
  <c r="M537" i="4"/>
  <c r="N537" i="4" s="1"/>
  <c r="M536" i="4"/>
  <c r="N536" i="4" s="1"/>
  <c r="F121" i="4" s="1"/>
  <c r="G121" i="4" s="1"/>
  <c r="M535" i="4"/>
  <c r="N535" i="4" s="1"/>
  <c r="M534" i="4"/>
  <c r="N534" i="4" s="1"/>
  <c r="F120" i="4" s="1"/>
  <c r="G120" i="4" s="1"/>
  <c r="M533" i="4"/>
  <c r="N533" i="4" s="1"/>
  <c r="M532" i="4"/>
  <c r="N532" i="4" s="1"/>
  <c r="M531" i="4"/>
  <c r="N531" i="4" s="1"/>
  <c r="M530" i="4"/>
  <c r="N530" i="4" s="1"/>
  <c r="M529" i="4"/>
  <c r="N529" i="4" s="1"/>
  <c r="M528" i="4"/>
  <c r="N528" i="4" s="1"/>
  <c r="M527" i="4"/>
  <c r="N527" i="4" s="1"/>
  <c r="M526" i="4"/>
  <c r="N526" i="4" s="1"/>
  <c r="F119" i="4" s="1"/>
  <c r="G119" i="4" s="1"/>
  <c r="M525" i="4"/>
  <c r="N525" i="4" s="1"/>
  <c r="F118" i="4" s="1"/>
  <c r="G118" i="4" s="1"/>
  <c r="M524" i="4"/>
  <c r="N524" i="4" s="1"/>
  <c r="M523" i="4"/>
  <c r="N523" i="4" s="1"/>
  <c r="M522" i="4"/>
  <c r="N522" i="4" s="1"/>
  <c r="M521" i="4"/>
  <c r="N521" i="4" s="1"/>
  <c r="M520" i="4"/>
  <c r="N520" i="4" s="1"/>
  <c r="M519" i="4"/>
  <c r="N519" i="4" s="1"/>
  <c r="M518" i="4"/>
  <c r="N518" i="4" s="1"/>
  <c r="M517" i="4"/>
  <c r="N517" i="4" s="1"/>
  <c r="M516" i="4"/>
  <c r="N516" i="4" s="1"/>
  <c r="M515" i="4"/>
  <c r="N515" i="4" s="1"/>
  <c r="M514" i="4"/>
  <c r="N514" i="4" s="1"/>
  <c r="M513" i="4"/>
  <c r="N513" i="4" s="1"/>
  <c r="M512" i="4"/>
  <c r="N512" i="4" s="1"/>
  <c r="F117" i="4" s="1"/>
  <c r="G117" i="4" s="1"/>
  <c r="M511" i="4"/>
  <c r="N511" i="4" s="1"/>
  <c r="M510" i="4"/>
  <c r="N510" i="4" s="1"/>
  <c r="M509" i="4"/>
  <c r="N509" i="4" s="1"/>
  <c r="F116" i="4" s="1"/>
  <c r="G116" i="4" s="1"/>
  <c r="M508" i="4"/>
  <c r="N508" i="4" s="1"/>
  <c r="M507" i="4"/>
  <c r="N507" i="4" s="1"/>
  <c r="M506" i="4"/>
  <c r="N506" i="4" s="1"/>
  <c r="M505" i="4"/>
  <c r="N505" i="4" s="1"/>
  <c r="M504" i="4"/>
  <c r="N504" i="4" s="1"/>
  <c r="M503" i="4"/>
  <c r="N503" i="4" s="1"/>
  <c r="M502" i="4"/>
  <c r="N502" i="4" s="1"/>
  <c r="M501" i="4"/>
  <c r="N501" i="4" s="1"/>
  <c r="M500" i="4"/>
  <c r="N500" i="4" s="1"/>
  <c r="M499" i="4"/>
  <c r="N499" i="4" s="1"/>
  <c r="M498" i="4"/>
  <c r="N498" i="4" s="1"/>
  <c r="M497" i="4"/>
  <c r="N497" i="4" s="1"/>
  <c r="M496" i="4"/>
  <c r="N496" i="4" s="1"/>
  <c r="M495" i="4"/>
  <c r="N495" i="4" s="1"/>
  <c r="M494" i="4"/>
  <c r="N494" i="4" s="1"/>
  <c r="M493" i="4"/>
  <c r="N493" i="4" s="1"/>
  <c r="M492" i="4"/>
  <c r="N492" i="4" s="1"/>
  <c r="M491" i="4"/>
  <c r="N491" i="4" s="1"/>
  <c r="F113" i="4" s="1"/>
  <c r="G113" i="4" s="1"/>
  <c r="M490" i="4"/>
  <c r="N490" i="4" s="1"/>
  <c r="M489" i="4"/>
  <c r="N489" i="4" s="1"/>
  <c r="F112" i="4" s="1"/>
  <c r="G112" i="4" s="1"/>
  <c r="M488" i="4"/>
  <c r="N488" i="4" s="1"/>
  <c r="M487" i="4"/>
  <c r="N487" i="4" s="1"/>
  <c r="M486" i="4"/>
  <c r="N486" i="4" s="1"/>
  <c r="M485" i="4"/>
  <c r="N485" i="4" s="1"/>
  <c r="M484" i="4"/>
  <c r="N484" i="4" s="1"/>
  <c r="F111" i="4" s="1"/>
  <c r="G111" i="4" s="1"/>
  <c r="M483" i="4"/>
  <c r="N483" i="4" s="1"/>
  <c r="M482" i="4"/>
  <c r="N482" i="4" s="1"/>
  <c r="M481" i="4"/>
  <c r="N481" i="4" s="1"/>
  <c r="M480" i="4"/>
  <c r="N480" i="4" s="1"/>
  <c r="F110" i="4" s="1"/>
  <c r="G110" i="4" s="1"/>
  <c r="M479" i="4"/>
  <c r="N479" i="4" s="1"/>
  <c r="F109" i="4" s="1"/>
  <c r="G109" i="4" s="1"/>
  <c r="M478" i="4"/>
  <c r="N478" i="4" s="1"/>
  <c r="M477" i="4"/>
  <c r="N477" i="4" s="1"/>
  <c r="M476" i="4"/>
  <c r="N476" i="4" s="1"/>
  <c r="M475" i="4"/>
  <c r="N475" i="4" s="1"/>
  <c r="M474" i="4"/>
  <c r="N474" i="4" s="1"/>
  <c r="M473" i="4"/>
  <c r="N473" i="4" s="1"/>
  <c r="M472" i="4"/>
  <c r="N472" i="4" s="1"/>
  <c r="M471" i="4"/>
  <c r="N471" i="4" s="1"/>
  <c r="F108" i="4" s="1"/>
  <c r="G108" i="4" s="1"/>
  <c r="M470" i="4"/>
  <c r="N470" i="4" s="1"/>
  <c r="M469" i="4"/>
  <c r="N469" i="4" s="1"/>
  <c r="M468" i="4"/>
  <c r="N468" i="4" s="1"/>
  <c r="F107" i="4" s="1"/>
  <c r="G107" i="4" s="1"/>
  <c r="M467" i="4"/>
  <c r="N467" i="4" s="1"/>
  <c r="F106" i="4" s="1"/>
  <c r="G106" i="4" s="1"/>
  <c r="M466" i="4"/>
  <c r="N466" i="4" s="1"/>
  <c r="F105" i="4" s="1"/>
  <c r="G105" i="4" s="1"/>
  <c r="M465" i="4"/>
  <c r="N465" i="4" s="1"/>
  <c r="M464" i="4"/>
  <c r="N464" i="4" s="1"/>
  <c r="M463" i="4"/>
  <c r="N463" i="4" s="1"/>
  <c r="F104" i="4" s="1"/>
  <c r="G104" i="4" s="1"/>
  <c r="M462" i="4"/>
  <c r="N462" i="4" s="1"/>
  <c r="M461" i="4"/>
  <c r="N461" i="4" s="1"/>
  <c r="F103" i="4" s="1"/>
  <c r="G103" i="4" s="1"/>
  <c r="M460" i="4"/>
  <c r="N460" i="4" s="1"/>
  <c r="M459" i="4"/>
  <c r="N459" i="4" s="1"/>
  <c r="F102" i="4" s="1"/>
  <c r="G102" i="4" s="1"/>
  <c r="M458" i="4"/>
  <c r="N458" i="4" s="1"/>
  <c r="M457" i="4"/>
  <c r="N457" i="4" s="1"/>
  <c r="M456" i="4"/>
  <c r="N456" i="4" s="1"/>
  <c r="M455" i="4"/>
  <c r="N455" i="4" s="1"/>
  <c r="M454" i="4"/>
  <c r="N454" i="4" s="1"/>
  <c r="M453" i="4"/>
  <c r="N453" i="4" s="1"/>
  <c r="M452" i="4"/>
  <c r="N452" i="4" s="1"/>
  <c r="F101" i="4" s="1"/>
  <c r="G101" i="4" s="1"/>
  <c r="M451" i="4"/>
  <c r="N451" i="4" s="1"/>
  <c r="M450" i="4"/>
  <c r="N450" i="4" s="1"/>
  <c r="M449" i="4"/>
  <c r="N449" i="4" s="1"/>
  <c r="M448" i="4"/>
  <c r="N448" i="4" s="1"/>
  <c r="M447" i="4"/>
  <c r="N447" i="4" s="1"/>
  <c r="M446" i="4"/>
  <c r="N446" i="4" s="1"/>
  <c r="M445" i="4"/>
  <c r="N445" i="4" s="1"/>
  <c r="M444" i="4"/>
  <c r="N444" i="4" s="1"/>
  <c r="M443" i="4"/>
  <c r="N443" i="4" s="1"/>
  <c r="M442" i="4"/>
  <c r="N442" i="4" s="1"/>
  <c r="M441" i="4"/>
  <c r="N441" i="4" s="1"/>
  <c r="M440" i="4"/>
  <c r="N440" i="4" s="1"/>
  <c r="M439" i="4"/>
  <c r="N439" i="4" s="1"/>
  <c r="M438" i="4"/>
  <c r="N438" i="4" s="1"/>
  <c r="M437" i="4"/>
  <c r="N437" i="4" s="1"/>
  <c r="F100" i="4" s="1"/>
  <c r="G100" i="4" s="1"/>
  <c r="M436" i="4"/>
  <c r="N436" i="4" s="1"/>
  <c r="M435" i="4"/>
  <c r="N435" i="4" s="1"/>
  <c r="M434" i="4"/>
  <c r="N434" i="4" s="1"/>
  <c r="M433" i="4"/>
  <c r="N433" i="4" s="1"/>
  <c r="M432" i="4"/>
  <c r="N432" i="4" s="1"/>
  <c r="M431" i="4"/>
  <c r="N431" i="4" s="1"/>
  <c r="F99" i="4" s="1"/>
  <c r="G99" i="4" s="1"/>
  <c r="M430" i="4"/>
  <c r="N430" i="4" s="1"/>
  <c r="M429" i="4"/>
  <c r="N429" i="4" s="1"/>
  <c r="M428" i="4"/>
  <c r="N428" i="4" s="1"/>
  <c r="F98" i="4" s="1"/>
  <c r="G98" i="4" s="1"/>
  <c r="M427" i="4"/>
  <c r="N427" i="4" s="1"/>
  <c r="M426" i="4"/>
  <c r="N426" i="4" s="1"/>
  <c r="M425" i="4"/>
  <c r="N425" i="4" s="1"/>
  <c r="M424" i="4"/>
  <c r="N424" i="4" s="1"/>
  <c r="M423" i="4"/>
  <c r="N423" i="4" s="1"/>
  <c r="F97" i="4" s="1"/>
  <c r="G97" i="4" s="1"/>
  <c r="M422" i="4"/>
  <c r="N422" i="4" s="1"/>
  <c r="M421" i="4"/>
  <c r="N421" i="4" s="1"/>
  <c r="M420" i="4"/>
  <c r="N420" i="4" s="1"/>
  <c r="M419" i="4"/>
  <c r="N419" i="4" s="1"/>
  <c r="M418" i="4"/>
  <c r="N418" i="4" s="1"/>
  <c r="M417" i="4"/>
  <c r="N417" i="4" s="1"/>
  <c r="M416" i="4"/>
  <c r="N416" i="4" s="1"/>
  <c r="M415" i="4"/>
  <c r="N415" i="4" s="1"/>
  <c r="M414" i="4"/>
  <c r="N414" i="4" s="1"/>
  <c r="M413" i="4"/>
  <c r="N413" i="4" s="1"/>
  <c r="M412" i="4"/>
  <c r="N412" i="4" s="1"/>
  <c r="M411" i="4"/>
  <c r="N411" i="4" s="1"/>
  <c r="M410" i="4"/>
  <c r="N410" i="4" s="1"/>
  <c r="M409" i="4"/>
  <c r="N409" i="4" s="1"/>
  <c r="M408" i="4"/>
  <c r="N408" i="4" s="1"/>
  <c r="M407" i="4"/>
  <c r="N407" i="4" s="1"/>
  <c r="M406" i="4"/>
  <c r="N406" i="4" s="1"/>
  <c r="F95" i="4" s="1"/>
  <c r="G95" i="4" s="1"/>
  <c r="M405" i="4"/>
  <c r="N405" i="4" s="1"/>
  <c r="M404" i="4"/>
  <c r="N404" i="4" s="1"/>
  <c r="M403" i="4"/>
  <c r="N403" i="4" s="1"/>
  <c r="M402" i="4"/>
  <c r="N402" i="4" s="1"/>
  <c r="M401" i="4"/>
  <c r="N401" i="4" s="1"/>
  <c r="M400" i="4"/>
  <c r="N400" i="4" s="1"/>
  <c r="M399" i="4"/>
  <c r="N399" i="4" s="1"/>
  <c r="M398" i="4"/>
  <c r="N398" i="4" s="1"/>
  <c r="M397" i="4"/>
  <c r="N397" i="4" s="1"/>
  <c r="M396" i="4"/>
  <c r="N396" i="4" s="1"/>
  <c r="F94" i="4" s="1"/>
  <c r="G94" i="4" s="1"/>
  <c r="M395" i="4"/>
  <c r="N395" i="4" s="1"/>
  <c r="M394" i="4"/>
  <c r="N394" i="4" s="1"/>
  <c r="M393" i="4"/>
  <c r="N393" i="4" s="1"/>
  <c r="F93" i="4" s="1"/>
  <c r="G93" i="4" s="1"/>
  <c r="M392" i="4"/>
  <c r="N392" i="4" s="1"/>
  <c r="F92" i="4" s="1"/>
  <c r="G92" i="4" s="1"/>
  <c r="M391" i="4"/>
  <c r="N391" i="4" s="1"/>
  <c r="F91" i="4" s="1"/>
  <c r="G91" i="4" s="1"/>
  <c r="M390" i="4"/>
  <c r="N390" i="4" s="1"/>
  <c r="M389" i="4"/>
  <c r="N389" i="4" s="1"/>
  <c r="M388" i="4"/>
  <c r="N388" i="4" s="1"/>
  <c r="M387" i="4"/>
  <c r="N387" i="4" s="1"/>
  <c r="M386" i="4"/>
  <c r="N386" i="4" s="1"/>
  <c r="F90" i="4" s="1"/>
  <c r="G90" i="4" s="1"/>
  <c r="M385" i="4"/>
  <c r="N385" i="4" s="1"/>
  <c r="M384" i="4"/>
  <c r="N384" i="4" s="1"/>
  <c r="M383" i="4"/>
  <c r="N383" i="4" s="1"/>
  <c r="M382" i="4"/>
  <c r="N382" i="4" s="1"/>
  <c r="M381" i="4"/>
  <c r="N381" i="4" s="1"/>
  <c r="M380" i="4"/>
  <c r="N380" i="4" s="1"/>
  <c r="M379" i="4"/>
  <c r="N379" i="4" s="1"/>
  <c r="M378" i="4"/>
  <c r="N378" i="4" s="1"/>
  <c r="M377" i="4"/>
  <c r="N377" i="4" s="1"/>
  <c r="M376" i="4"/>
  <c r="N376" i="4" s="1"/>
  <c r="M375" i="4"/>
  <c r="N375" i="4" s="1"/>
  <c r="M374" i="4"/>
  <c r="N374" i="4" s="1"/>
  <c r="M373" i="4"/>
  <c r="N373" i="4" s="1"/>
  <c r="F89" i="4" s="1"/>
  <c r="G89" i="4" s="1"/>
  <c r="M372" i="4"/>
  <c r="N372" i="4" s="1"/>
  <c r="M371" i="4"/>
  <c r="N371" i="4" s="1"/>
  <c r="M370" i="4"/>
  <c r="N370" i="4" s="1"/>
  <c r="M369" i="4"/>
  <c r="N369" i="4" s="1"/>
  <c r="M368" i="4"/>
  <c r="N368" i="4" s="1"/>
  <c r="M367" i="4"/>
  <c r="N367" i="4" s="1"/>
  <c r="M366" i="4"/>
  <c r="N366" i="4" s="1"/>
  <c r="M365" i="4"/>
  <c r="N365" i="4" s="1"/>
  <c r="F87" i="4" s="1"/>
  <c r="G87" i="4" s="1"/>
  <c r="M364" i="4"/>
  <c r="N364" i="4" s="1"/>
  <c r="M363" i="4"/>
  <c r="N363" i="4" s="1"/>
  <c r="M362" i="4"/>
  <c r="N362" i="4" s="1"/>
  <c r="M361" i="4"/>
  <c r="N361" i="4" s="1"/>
  <c r="M360" i="4"/>
  <c r="N360" i="4" s="1"/>
  <c r="M359" i="4"/>
  <c r="N359" i="4" s="1"/>
  <c r="F86" i="4" s="1"/>
  <c r="G86" i="4" s="1"/>
  <c r="M358" i="4"/>
  <c r="N358" i="4" s="1"/>
  <c r="M357" i="4"/>
  <c r="N357" i="4" s="1"/>
  <c r="M356" i="4"/>
  <c r="N356" i="4" s="1"/>
  <c r="M355" i="4"/>
  <c r="N355" i="4" s="1"/>
  <c r="M354" i="4"/>
  <c r="N354" i="4" s="1"/>
  <c r="M353" i="4"/>
  <c r="N353" i="4" s="1"/>
  <c r="M352" i="4"/>
  <c r="N352" i="4" s="1"/>
  <c r="M351" i="4"/>
  <c r="N351" i="4" s="1"/>
  <c r="M350" i="4"/>
  <c r="N350" i="4" s="1"/>
  <c r="M349" i="4"/>
  <c r="N349" i="4" s="1"/>
  <c r="M348" i="4"/>
  <c r="N348" i="4" s="1"/>
  <c r="M347" i="4"/>
  <c r="N347" i="4" s="1"/>
  <c r="M346" i="4"/>
  <c r="N346" i="4" s="1"/>
  <c r="M345" i="4"/>
  <c r="N345" i="4" s="1"/>
  <c r="M344" i="4"/>
  <c r="N344" i="4" s="1"/>
  <c r="M343" i="4"/>
  <c r="N343" i="4" s="1"/>
  <c r="F85" i="4" s="1"/>
  <c r="G85" i="4" s="1"/>
  <c r="M342" i="4"/>
  <c r="N342" i="4" s="1"/>
  <c r="M341" i="4"/>
  <c r="N341" i="4" s="1"/>
  <c r="M340" i="4"/>
  <c r="N340" i="4" s="1"/>
  <c r="M339" i="4"/>
  <c r="N339" i="4" s="1"/>
  <c r="M338" i="4"/>
  <c r="N338" i="4" s="1"/>
  <c r="F84" i="4" s="1"/>
  <c r="G84" i="4" s="1"/>
  <c r="M337" i="4"/>
  <c r="N337" i="4" s="1"/>
  <c r="M336" i="4"/>
  <c r="N336" i="4" s="1"/>
  <c r="M335" i="4"/>
  <c r="N335" i="4" s="1"/>
  <c r="M334" i="4"/>
  <c r="N334" i="4" s="1"/>
  <c r="M333" i="4"/>
  <c r="N333" i="4" s="1"/>
  <c r="M332" i="4"/>
  <c r="N332" i="4" s="1"/>
  <c r="M331" i="4"/>
  <c r="N331" i="4" s="1"/>
  <c r="F83" i="4" s="1"/>
  <c r="G83" i="4" s="1"/>
  <c r="M330" i="4"/>
  <c r="N330" i="4" s="1"/>
  <c r="M329" i="4"/>
  <c r="N329" i="4" s="1"/>
  <c r="F82" i="4" s="1"/>
  <c r="G82" i="4" s="1"/>
  <c r="M328" i="4"/>
  <c r="N328" i="4" s="1"/>
  <c r="M327" i="4"/>
  <c r="N327" i="4" s="1"/>
  <c r="M326" i="4"/>
  <c r="N326" i="4" s="1"/>
  <c r="M325" i="4"/>
  <c r="N325" i="4" s="1"/>
  <c r="F81" i="4" s="1"/>
  <c r="G81" i="4" s="1"/>
  <c r="M324" i="4"/>
  <c r="N324" i="4" s="1"/>
  <c r="M323" i="4"/>
  <c r="N323" i="4" s="1"/>
  <c r="M322" i="4"/>
  <c r="N322" i="4" s="1"/>
  <c r="M321" i="4"/>
  <c r="N321" i="4" s="1"/>
  <c r="M320" i="4"/>
  <c r="N320" i="4" s="1"/>
  <c r="F80" i="4" s="1"/>
  <c r="G80" i="4" s="1"/>
  <c r="M319" i="4"/>
  <c r="N319" i="4" s="1"/>
  <c r="F79" i="4" s="1"/>
  <c r="G79" i="4" s="1"/>
  <c r="M318" i="4"/>
  <c r="N318" i="4" s="1"/>
  <c r="M317" i="4"/>
  <c r="N317" i="4" s="1"/>
  <c r="M316" i="4"/>
  <c r="N316" i="4" s="1"/>
  <c r="M315" i="4"/>
  <c r="N315" i="4" s="1"/>
  <c r="M314" i="4"/>
  <c r="N314" i="4" s="1"/>
  <c r="M313" i="4"/>
  <c r="N313" i="4" s="1"/>
  <c r="M312" i="4"/>
  <c r="N312" i="4" s="1"/>
  <c r="F78" i="4" s="1"/>
  <c r="G78" i="4" s="1"/>
  <c r="M311" i="4"/>
  <c r="N311" i="4" s="1"/>
  <c r="F77" i="4" s="1"/>
  <c r="G77" i="4" s="1"/>
  <c r="M310" i="4"/>
  <c r="N310" i="4" s="1"/>
  <c r="F76" i="4" s="1"/>
  <c r="G76" i="4" s="1"/>
  <c r="M309" i="4"/>
  <c r="N309" i="4" s="1"/>
  <c r="M308" i="4"/>
  <c r="N308" i="4" s="1"/>
  <c r="M307" i="4"/>
  <c r="N307" i="4" s="1"/>
  <c r="M306" i="4"/>
  <c r="N306" i="4" s="1"/>
  <c r="F75" i="4" s="1"/>
  <c r="G75" i="4" s="1"/>
  <c r="M305" i="4"/>
  <c r="N305" i="4" s="1"/>
  <c r="M304" i="4"/>
  <c r="N304" i="4" s="1"/>
  <c r="M303" i="4"/>
  <c r="N303" i="4" s="1"/>
  <c r="M302" i="4"/>
  <c r="N302" i="4" s="1"/>
  <c r="M301" i="4"/>
  <c r="N301" i="4" s="1"/>
  <c r="F74" i="4" s="1"/>
  <c r="G74" i="4" s="1"/>
  <c r="M300" i="4"/>
  <c r="N300" i="4" s="1"/>
  <c r="M299" i="4"/>
  <c r="N299" i="4" s="1"/>
  <c r="M298" i="4"/>
  <c r="N298" i="4" s="1"/>
  <c r="M297" i="4"/>
  <c r="N297" i="4" s="1"/>
  <c r="M296" i="4"/>
  <c r="N296" i="4" s="1"/>
  <c r="F73" i="4" s="1"/>
  <c r="G73" i="4" s="1"/>
  <c r="M295" i="4"/>
  <c r="N295" i="4" s="1"/>
  <c r="M294" i="4"/>
  <c r="N294" i="4" s="1"/>
  <c r="M293" i="4"/>
  <c r="N293" i="4" s="1"/>
  <c r="M292" i="4"/>
  <c r="N292" i="4" s="1"/>
  <c r="M291" i="4"/>
  <c r="N291" i="4" s="1"/>
  <c r="M290" i="4"/>
  <c r="N290" i="4" s="1"/>
  <c r="F72" i="4" s="1"/>
  <c r="G72" i="4" s="1"/>
  <c r="M289" i="4"/>
  <c r="N289" i="4" s="1"/>
  <c r="M288" i="4"/>
  <c r="N288" i="4" s="1"/>
  <c r="M287" i="4"/>
  <c r="N287" i="4" s="1"/>
  <c r="M286" i="4"/>
  <c r="N286" i="4" s="1"/>
  <c r="M285" i="4"/>
  <c r="N285" i="4" s="1"/>
  <c r="M284" i="4"/>
  <c r="N284" i="4" s="1"/>
  <c r="M283" i="4"/>
  <c r="N283" i="4" s="1"/>
  <c r="M282" i="4"/>
  <c r="N282" i="4" s="1"/>
  <c r="M281" i="4"/>
  <c r="N281" i="4" s="1"/>
  <c r="M280" i="4"/>
  <c r="N280" i="4" s="1"/>
  <c r="F70" i="4" s="1"/>
  <c r="G70" i="4" s="1"/>
  <c r="M279" i="4"/>
  <c r="N279" i="4" s="1"/>
  <c r="M278" i="4"/>
  <c r="N278" i="4" s="1"/>
  <c r="M277" i="4"/>
  <c r="N277" i="4" s="1"/>
  <c r="M276" i="4"/>
  <c r="N276" i="4" s="1"/>
  <c r="F69" i="4" s="1"/>
  <c r="G69" i="4" s="1"/>
  <c r="M275" i="4"/>
  <c r="N275" i="4" s="1"/>
  <c r="M274" i="4"/>
  <c r="N274" i="4" s="1"/>
  <c r="M273" i="4"/>
  <c r="N273" i="4" s="1"/>
  <c r="F68" i="4" s="1"/>
  <c r="G68" i="4" s="1"/>
  <c r="M272" i="4"/>
  <c r="N272" i="4" s="1"/>
  <c r="M271" i="4"/>
  <c r="N271" i="4" s="1"/>
  <c r="M270" i="4"/>
  <c r="N270" i="4" s="1"/>
  <c r="F67" i="4" s="1"/>
  <c r="G67" i="4" s="1"/>
  <c r="M269" i="4"/>
  <c r="N269" i="4" s="1"/>
  <c r="M268" i="4"/>
  <c r="N268" i="4" s="1"/>
  <c r="F66" i="4" s="1"/>
  <c r="G66" i="4" s="1"/>
  <c r="M267" i="4"/>
  <c r="N267" i="4" s="1"/>
  <c r="M266" i="4"/>
  <c r="N266" i="4" s="1"/>
  <c r="F65" i="4" s="1"/>
  <c r="G65" i="4" s="1"/>
  <c r="M265" i="4"/>
  <c r="N265" i="4" s="1"/>
  <c r="M264" i="4"/>
  <c r="N264" i="4" s="1"/>
  <c r="F63" i="4" s="1"/>
  <c r="G63" i="4" s="1"/>
  <c r="M263" i="4"/>
  <c r="N263" i="4" s="1"/>
  <c r="F62" i="4" s="1"/>
  <c r="G62" i="4" s="1"/>
  <c r="M262" i="4"/>
  <c r="N262" i="4" s="1"/>
  <c r="F61" i="4" s="1"/>
  <c r="G61" i="4" s="1"/>
  <c r="M261" i="4"/>
  <c r="N261" i="4" s="1"/>
  <c r="M260" i="4"/>
  <c r="N260" i="4" s="1"/>
  <c r="F60" i="4" s="1"/>
  <c r="G60" i="4" s="1"/>
  <c r="M259" i="4"/>
  <c r="N259" i="4" s="1"/>
  <c r="M258" i="4"/>
  <c r="N258" i="4" s="1"/>
  <c r="M257" i="4"/>
  <c r="N257" i="4" s="1"/>
  <c r="M256" i="4"/>
  <c r="N256" i="4" s="1"/>
  <c r="M255" i="4"/>
  <c r="N255" i="4" s="1"/>
  <c r="F59" i="4" s="1"/>
  <c r="G59" i="4" s="1"/>
  <c r="F255" i="4"/>
  <c r="G255" i="4" s="1"/>
  <c r="M254" i="4"/>
  <c r="N254" i="4" s="1"/>
  <c r="F58" i="4" s="1"/>
  <c r="G58" i="4" s="1"/>
  <c r="M253" i="4"/>
  <c r="N253" i="4" s="1"/>
  <c r="M252" i="4"/>
  <c r="N252" i="4" s="1"/>
  <c r="F252" i="4"/>
  <c r="G252" i="4" s="1"/>
  <c r="M251" i="4"/>
  <c r="N251" i="4" s="1"/>
  <c r="F251" i="4"/>
  <c r="G251" i="4" s="1"/>
  <c r="M250" i="4"/>
  <c r="N250" i="4" s="1"/>
  <c r="F250" i="4"/>
  <c r="G250" i="4" s="1"/>
  <c r="M249" i="4"/>
  <c r="N249" i="4" s="1"/>
  <c r="M248" i="4"/>
  <c r="N248" i="4" s="1"/>
  <c r="M247" i="4"/>
  <c r="N247" i="4" s="1"/>
  <c r="M246" i="4"/>
  <c r="N246" i="4" s="1"/>
  <c r="M245" i="4"/>
  <c r="N245" i="4" s="1"/>
  <c r="M244" i="4"/>
  <c r="N244" i="4" s="1"/>
  <c r="M243" i="4"/>
  <c r="N243" i="4" s="1"/>
  <c r="F243" i="4"/>
  <c r="G243" i="4" s="1"/>
  <c r="M242" i="4"/>
  <c r="N242" i="4" s="1"/>
  <c r="M241" i="4"/>
  <c r="N241" i="4" s="1"/>
  <c r="F57" i="4" s="1"/>
  <c r="G57" i="4" s="1"/>
  <c r="M240" i="4"/>
  <c r="N240" i="4" s="1"/>
  <c r="M239" i="4"/>
  <c r="N239" i="4" s="1"/>
  <c r="F56" i="4" s="1"/>
  <c r="G56" i="4" s="1"/>
  <c r="F239" i="4"/>
  <c r="G239" i="4" s="1"/>
  <c r="M238" i="4"/>
  <c r="N238" i="4" s="1"/>
  <c r="F238" i="4"/>
  <c r="G238" i="4" s="1"/>
  <c r="M237" i="4"/>
  <c r="N237" i="4" s="1"/>
  <c r="M236" i="4"/>
  <c r="N236" i="4" s="1"/>
  <c r="M235" i="4"/>
  <c r="N235" i="4" s="1"/>
  <c r="M234" i="4"/>
  <c r="N234" i="4" s="1"/>
  <c r="F88" i="4" s="1"/>
  <c r="G88" i="4" s="1"/>
  <c r="M233" i="4"/>
  <c r="N233" i="4" s="1"/>
  <c r="M232" i="4"/>
  <c r="N232" i="4" s="1"/>
  <c r="F232" i="4"/>
  <c r="G232" i="4" s="1"/>
  <c r="M231" i="4"/>
  <c r="N231" i="4" s="1"/>
  <c r="M230" i="4"/>
  <c r="N230" i="4" s="1"/>
  <c r="M229" i="4"/>
  <c r="N229" i="4" s="1"/>
  <c r="M228" i="4"/>
  <c r="N228" i="4" s="1"/>
  <c r="F55" i="4" s="1"/>
  <c r="G55" i="4" s="1"/>
  <c r="M227" i="4"/>
  <c r="N227" i="4" s="1"/>
  <c r="M226" i="4"/>
  <c r="N226" i="4" s="1"/>
  <c r="F54" i="4" s="1"/>
  <c r="G54" i="4" s="1"/>
  <c r="F226" i="4"/>
  <c r="G226" i="4" s="1"/>
  <c r="M225" i="4"/>
  <c r="N225" i="4" s="1"/>
  <c r="F225" i="4"/>
  <c r="G225" i="4" s="1"/>
  <c r="M224" i="4"/>
  <c r="N224" i="4" s="1"/>
  <c r="F53" i="4" s="1"/>
  <c r="G53" i="4" s="1"/>
  <c r="M223" i="4"/>
  <c r="N223" i="4" s="1"/>
  <c r="F223" i="4"/>
  <c r="G223" i="4" s="1"/>
  <c r="M222" i="4"/>
  <c r="N222" i="4" s="1"/>
  <c r="F52" i="4" s="1"/>
  <c r="G52" i="4" s="1"/>
  <c r="F222" i="4"/>
  <c r="G222" i="4" s="1"/>
  <c r="M221" i="4"/>
  <c r="N221" i="4" s="1"/>
  <c r="M220" i="4"/>
  <c r="N220" i="4" s="1"/>
  <c r="M219" i="4"/>
  <c r="N219" i="4" s="1"/>
  <c r="F219" i="4"/>
  <c r="G219" i="4" s="1"/>
  <c r="M218" i="4"/>
  <c r="N218" i="4" s="1"/>
  <c r="F218" i="4"/>
  <c r="G218" i="4" s="1"/>
  <c r="M217" i="4"/>
  <c r="N217" i="4" s="1"/>
  <c r="F51" i="4" s="1"/>
  <c r="G51" i="4" s="1"/>
  <c r="F217" i="4"/>
  <c r="G217" i="4" s="1"/>
  <c r="M216" i="4"/>
  <c r="N216" i="4" s="1"/>
  <c r="F216" i="4"/>
  <c r="G216" i="4" s="1"/>
  <c r="M215" i="4"/>
  <c r="N215" i="4" s="1"/>
  <c r="M214" i="4"/>
  <c r="N214" i="4" s="1"/>
  <c r="M213" i="4"/>
  <c r="N213" i="4" s="1"/>
  <c r="F213" i="4"/>
  <c r="G213" i="4" s="1"/>
  <c r="M212" i="4"/>
  <c r="N212" i="4" s="1"/>
  <c r="F50" i="4" s="1"/>
  <c r="G50" i="4" s="1"/>
  <c r="F212" i="4"/>
  <c r="G212" i="4" s="1"/>
  <c r="M211" i="4"/>
  <c r="N211" i="4" s="1"/>
  <c r="M210" i="4"/>
  <c r="N210" i="4" s="1"/>
  <c r="F210" i="4"/>
  <c r="G210" i="4" s="1"/>
  <c r="M209" i="4"/>
  <c r="N209" i="4" s="1"/>
  <c r="M208" i="4"/>
  <c r="N208" i="4" s="1"/>
  <c r="F208" i="4"/>
  <c r="G208" i="4" s="1"/>
  <c r="M207" i="4"/>
  <c r="N207" i="4" s="1"/>
  <c r="M206" i="4"/>
  <c r="N206" i="4" s="1"/>
  <c r="F206" i="4"/>
  <c r="G206" i="4" s="1"/>
  <c r="M205" i="4"/>
  <c r="N205" i="4" s="1"/>
  <c r="F205" i="4"/>
  <c r="G205" i="4" s="1"/>
  <c r="M204" i="4"/>
  <c r="N204" i="4" s="1"/>
  <c r="F204" i="4"/>
  <c r="G204" i="4" s="1"/>
  <c r="M203" i="4"/>
  <c r="N203" i="4" s="1"/>
  <c r="M202" i="4"/>
  <c r="N202" i="4" s="1"/>
  <c r="M201" i="4"/>
  <c r="N201" i="4" s="1"/>
  <c r="F201" i="4"/>
  <c r="G201" i="4" s="1"/>
  <c r="M200" i="4"/>
  <c r="N200" i="4" s="1"/>
  <c r="M199" i="4"/>
  <c r="N199" i="4" s="1"/>
  <c r="M198" i="4"/>
  <c r="N198" i="4" s="1"/>
  <c r="M197" i="4"/>
  <c r="N197" i="4" s="1"/>
  <c r="M196" i="4"/>
  <c r="N196" i="4" s="1"/>
  <c r="M195" i="4"/>
  <c r="N195" i="4" s="1"/>
  <c r="M194" i="4"/>
  <c r="N194" i="4" s="1"/>
  <c r="M193" i="4"/>
  <c r="N193" i="4" s="1"/>
  <c r="F49" i="4" s="1"/>
  <c r="G49" i="4" s="1"/>
  <c r="M192" i="4"/>
  <c r="N192" i="4" s="1"/>
  <c r="F192" i="4"/>
  <c r="G192" i="4" s="1"/>
  <c r="M191" i="4"/>
  <c r="N191" i="4" s="1"/>
  <c r="F48" i="4" s="1"/>
  <c r="G48" i="4" s="1"/>
  <c r="F191" i="4"/>
  <c r="G191" i="4" s="1"/>
  <c r="M190" i="4"/>
  <c r="N190" i="4" s="1"/>
  <c r="M189" i="4"/>
  <c r="N189" i="4" s="1"/>
  <c r="F47" i="4" s="1"/>
  <c r="G47" i="4" s="1"/>
  <c r="M188" i="4"/>
  <c r="N188" i="4" s="1"/>
  <c r="F188" i="4"/>
  <c r="G188" i="4" s="1"/>
  <c r="M187" i="4"/>
  <c r="N187" i="4" s="1"/>
  <c r="F187" i="4"/>
  <c r="G187" i="4" s="1"/>
  <c r="M186" i="4"/>
  <c r="N186" i="4" s="1"/>
  <c r="F46" i="4" s="1"/>
  <c r="G46" i="4" s="1"/>
  <c r="F186" i="4"/>
  <c r="G186" i="4" s="1"/>
  <c r="M185" i="4"/>
  <c r="N185" i="4" s="1"/>
  <c r="F45" i="4" s="1"/>
  <c r="G45" i="4" s="1"/>
  <c r="M184" i="4"/>
  <c r="N184" i="4" s="1"/>
  <c r="F44" i="4" s="1"/>
  <c r="G44" i="4" s="1"/>
  <c r="M183" i="4"/>
  <c r="N183" i="4" s="1"/>
  <c r="M182" i="4"/>
  <c r="N182" i="4" s="1"/>
  <c r="F182" i="4"/>
  <c r="G182" i="4" s="1"/>
  <c r="M181" i="4"/>
  <c r="N181" i="4" s="1"/>
  <c r="F181" i="4"/>
  <c r="G181" i="4" s="1"/>
  <c r="M180" i="4"/>
  <c r="N180" i="4" s="1"/>
  <c r="F180" i="4"/>
  <c r="G180" i="4" s="1"/>
  <c r="M179" i="4"/>
  <c r="N179" i="4" s="1"/>
  <c r="M178" i="4"/>
  <c r="N178" i="4" s="1"/>
  <c r="F178" i="4"/>
  <c r="G178" i="4" s="1"/>
  <c r="M177" i="4"/>
  <c r="N177" i="4" s="1"/>
  <c r="F43" i="4" s="1"/>
  <c r="G43" i="4" s="1"/>
  <c r="M176" i="4"/>
  <c r="N176" i="4" s="1"/>
  <c r="F176" i="4"/>
  <c r="G176" i="4" s="1"/>
  <c r="M175" i="4"/>
  <c r="N175" i="4" s="1"/>
  <c r="M174" i="4"/>
  <c r="N174" i="4" s="1"/>
  <c r="M173" i="4"/>
  <c r="N173" i="4" s="1"/>
  <c r="M172" i="4"/>
  <c r="N172" i="4" s="1"/>
  <c r="M171" i="4"/>
  <c r="N171" i="4" s="1"/>
  <c r="F171" i="4"/>
  <c r="G171" i="4" s="1"/>
  <c r="M170" i="4"/>
  <c r="N170" i="4" s="1"/>
  <c r="F42" i="4" s="1"/>
  <c r="G42" i="4" s="1"/>
  <c r="M169" i="4"/>
  <c r="N169" i="4" s="1"/>
  <c r="F169" i="4"/>
  <c r="G169" i="4" s="1"/>
  <c r="M168" i="4"/>
  <c r="N168" i="4" s="1"/>
  <c r="M167" i="4"/>
  <c r="N167" i="4" s="1"/>
  <c r="F167" i="4"/>
  <c r="G167" i="4" s="1"/>
  <c r="M166" i="4"/>
  <c r="N166" i="4" s="1"/>
  <c r="M165" i="4"/>
  <c r="N165" i="4" s="1"/>
  <c r="M164" i="4"/>
  <c r="N164" i="4" s="1"/>
  <c r="M163" i="4"/>
  <c r="N163" i="4" s="1"/>
  <c r="F163" i="4"/>
  <c r="G163" i="4" s="1"/>
  <c r="M162" i="4"/>
  <c r="N162" i="4" s="1"/>
  <c r="M161" i="4"/>
  <c r="N161" i="4" s="1"/>
  <c r="M160" i="4"/>
  <c r="N160" i="4" s="1"/>
  <c r="M159" i="4"/>
  <c r="N159" i="4" s="1"/>
  <c r="M158" i="4"/>
  <c r="N158" i="4" s="1"/>
  <c r="F41" i="4" s="1"/>
  <c r="G41" i="4" s="1"/>
  <c r="M157" i="4"/>
  <c r="N157" i="4" s="1"/>
  <c r="F40" i="4" s="1"/>
  <c r="G40" i="4" s="1"/>
  <c r="M156" i="4"/>
  <c r="N156" i="4" s="1"/>
  <c r="M155" i="4"/>
  <c r="N155" i="4" s="1"/>
  <c r="F155" i="4"/>
  <c r="G155" i="4" s="1"/>
  <c r="M154" i="4"/>
  <c r="N154" i="4" s="1"/>
  <c r="M153" i="4"/>
  <c r="N153" i="4" s="1"/>
  <c r="M152" i="4"/>
  <c r="N152" i="4" s="1"/>
  <c r="M151" i="4"/>
  <c r="N151" i="4" s="1"/>
  <c r="M150" i="4"/>
  <c r="N150" i="4" s="1"/>
  <c r="M149" i="4"/>
  <c r="N149" i="4" s="1"/>
  <c r="F149" i="4"/>
  <c r="G149" i="4" s="1"/>
  <c r="M148" i="4"/>
  <c r="N148" i="4" s="1"/>
  <c r="M147" i="4"/>
  <c r="N147" i="4" s="1"/>
  <c r="M146" i="4"/>
  <c r="N146" i="4" s="1"/>
  <c r="F146" i="4"/>
  <c r="G146" i="4" s="1"/>
  <c r="M145" i="4"/>
  <c r="N145" i="4" s="1"/>
  <c r="M144" i="4"/>
  <c r="N144" i="4" s="1"/>
  <c r="M143" i="4"/>
  <c r="N143" i="4" s="1"/>
  <c r="M142" i="4"/>
  <c r="N142" i="4" s="1"/>
  <c r="M141" i="4"/>
  <c r="N141" i="4" s="1"/>
  <c r="M140" i="4"/>
  <c r="N140" i="4" s="1"/>
  <c r="M139" i="4"/>
  <c r="N139" i="4" s="1"/>
  <c r="M138" i="4"/>
  <c r="N138" i="4" s="1"/>
  <c r="M137" i="4"/>
  <c r="N137" i="4" s="1"/>
  <c r="M136" i="4"/>
  <c r="N136" i="4" s="1"/>
  <c r="M135" i="4"/>
  <c r="N135" i="4" s="1"/>
  <c r="M134" i="4"/>
  <c r="N134" i="4" s="1"/>
  <c r="M133" i="4"/>
  <c r="N133" i="4" s="1"/>
  <c r="M132" i="4"/>
  <c r="N132" i="4" s="1"/>
  <c r="M131" i="4"/>
  <c r="N131" i="4" s="1"/>
  <c r="M130" i="4"/>
  <c r="N130" i="4" s="1"/>
  <c r="M129" i="4"/>
  <c r="N129" i="4" s="1"/>
  <c r="M128" i="4"/>
  <c r="N128" i="4" s="1"/>
  <c r="F39" i="4" s="1"/>
  <c r="G39" i="4" s="1"/>
  <c r="M127" i="4"/>
  <c r="N127" i="4" s="1"/>
  <c r="M126" i="4"/>
  <c r="N126" i="4" s="1"/>
  <c r="F38" i="4" s="1"/>
  <c r="G38" i="4" s="1"/>
  <c r="M125" i="4"/>
  <c r="N125" i="4" s="1"/>
  <c r="M124" i="4"/>
  <c r="N124" i="4" s="1"/>
  <c r="F37" i="4" s="1"/>
  <c r="G37" i="4" s="1"/>
  <c r="M123" i="4"/>
  <c r="N123" i="4" s="1"/>
  <c r="M122" i="4"/>
  <c r="N122" i="4" s="1"/>
  <c r="F36" i="4" s="1"/>
  <c r="G36" i="4" s="1"/>
  <c r="M121" i="4"/>
  <c r="N121" i="4" s="1"/>
  <c r="M120" i="4"/>
  <c r="N120" i="4" s="1"/>
  <c r="M119" i="4"/>
  <c r="N119" i="4" s="1"/>
  <c r="M118" i="4"/>
  <c r="N118" i="4" s="1"/>
  <c r="M117" i="4"/>
  <c r="N117" i="4" s="1"/>
  <c r="M116" i="4"/>
  <c r="N116" i="4" s="1"/>
  <c r="F35" i="4" s="1"/>
  <c r="G35" i="4" s="1"/>
  <c r="M115" i="4"/>
  <c r="N115" i="4" s="1"/>
  <c r="F34" i="4" s="1"/>
  <c r="G34" i="4" s="1"/>
  <c r="F115" i="4"/>
  <c r="G115" i="4" s="1"/>
  <c r="M114" i="4"/>
  <c r="N114" i="4" s="1"/>
  <c r="F33" i="4" s="1"/>
  <c r="G33" i="4" s="1"/>
  <c r="F114" i="4"/>
  <c r="G114" i="4" s="1"/>
  <c r="M113" i="4"/>
  <c r="N113" i="4" s="1"/>
  <c r="M112" i="4"/>
  <c r="N112" i="4" s="1"/>
  <c r="M111" i="4"/>
  <c r="N111" i="4" s="1"/>
  <c r="M110" i="4"/>
  <c r="N110" i="4" s="1"/>
  <c r="M109" i="4"/>
  <c r="N109" i="4" s="1"/>
  <c r="M108" i="4"/>
  <c r="N108" i="4" s="1"/>
  <c r="F32" i="4" s="1"/>
  <c r="G32" i="4" s="1"/>
  <c r="M107" i="4"/>
  <c r="N107" i="4" s="1"/>
  <c r="F31" i="4" s="1"/>
  <c r="G31" i="4" s="1"/>
  <c r="M106" i="4"/>
  <c r="N106" i="4" s="1"/>
  <c r="F30" i="4" s="1"/>
  <c r="G30" i="4" s="1"/>
  <c r="M105" i="4"/>
  <c r="N105" i="4" s="1"/>
  <c r="M104" i="4"/>
  <c r="N104" i="4" s="1"/>
  <c r="F29" i="4" s="1"/>
  <c r="G29" i="4" s="1"/>
  <c r="M103" i="4"/>
  <c r="N103" i="4" s="1"/>
  <c r="M102" i="4"/>
  <c r="N102" i="4" s="1"/>
  <c r="M101" i="4"/>
  <c r="N101" i="4" s="1"/>
  <c r="M100" i="4"/>
  <c r="N100" i="4" s="1"/>
  <c r="M99" i="4"/>
  <c r="N99" i="4" s="1"/>
  <c r="M98" i="4"/>
  <c r="N98" i="4" s="1"/>
  <c r="M97" i="4"/>
  <c r="N97" i="4" s="1"/>
  <c r="F28" i="4" s="1"/>
  <c r="G28" i="4" s="1"/>
  <c r="M96" i="4"/>
  <c r="N96" i="4" s="1"/>
  <c r="F96" i="4"/>
  <c r="G96" i="4" s="1"/>
  <c r="M95" i="4"/>
  <c r="N95" i="4" s="1"/>
  <c r="M94" i="4"/>
  <c r="N94" i="4" s="1"/>
  <c r="M93" i="4"/>
  <c r="N93" i="4" s="1"/>
  <c r="M92" i="4"/>
  <c r="N92" i="4" s="1"/>
  <c r="M91" i="4"/>
  <c r="N91" i="4" s="1"/>
  <c r="M90" i="4"/>
  <c r="N90" i="4" s="1"/>
  <c r="M89" i="4"/>
  <c r="N89" i="4" s="1"/>
  <c r="M88" i="4"/>
  <c r="N88" i="4" s="1"/>
  <c r="M87" i="4"/>
  <c r="N87" i="4" s="1"/>
  <c r="F27" i="4" s="1"/>
  <c r="G27" i="4" s="1"/>
  <c r="M86" i="4"/>
  <c r="N86" i="4" s="1"/>
  <c r="F26" i="4" s="1"/>
  <c r="G26" i="4" s="1"/>
  <c r="M85" i="4"/>
  <c r="N85" i="4" s="1"/>
  <c r="M84" i="4"/>
  <c r="N84" i="4" s="1"/>
  <c r="M83" i="4"/>
  <c r="N83" i="4" s="1"/>
  <c r="M82" i="4"/>
  <c r="N82" i="4" s="1"/>
  <c r="M81" i="4"/>
  <c r="N81" i="4" s="1"/>
  <c r="F25" i="4" s="1"/>
  <c r="G25" i="4" s="1"/>
  <c r="M80" i="4"/>
  <c r="N80" i="4" s="1"/>
  <c r="F24" i="4" s="1"/>
  <c r="G24" i="4" s="1"/>
  <c r="M79" i="4"/>
  <c r="N79" i="4" s="1"/>
  <c r="M78" i="4"/>
  <c r="N78" i="4" s="1"/>
  <c r="M77" i="4"/>
  <c r="N77" i="4" s="1"/>
  <c r="M76" i="4"/>
  <c r="N76" i="4" s="1"/>
  <c r="M75" i="4"/>
  <c r="N75" i="4" s="1"/>
  <c r="M74" i="4"/>
  <c r="N74" i="4" s="1"/>
  <c r="M73" i="4"/>
  <c r="N73" i="4" s="1"/>
  <c r="M72" i="4"/>
  <c r="N72" i="4" s="1"/>
  <c r="M71" i="4"/>
  <c r="N71" i="4" s="1"/>
  <c r="F71" i="4"/>
  <c r="G71" i="4" s="1"/>
  <c r="M70" i="4"/>
  <c r="N70" i="4" s="1"/>
  <c r="F23" i="4" s="1"/>
  <c r="G23" i="4" s="1"/>
  <c r="M69" i="4"/>
  <c r="N69" i="4" s="1"/>
  <c r="M68" i="4"/>
  <c r="N68" i="4" s="1"/>
  <c r="M67" i="4"/>
  <c r="N67" i="4" s="1"/>
  <c r="M66" i="4"/>
  <c r="N66" i="4" s="1"/>
  <c r="M65" i="4"/>
  <c r="N65" i="4" s="1"/>
  <c r="M64" i="4"/>
  <c r="N64" i="4" s="1"/>
  <c r="F64" i="4"/>
  <c r="G64" i="4" s="1"/>
  <c r="M63" i="4"/>
  <c r="N63" i="4" s="1"/>
  <c r="F22" i="4" s="1"/>
  <c r="G22" i="4" s="1"/>
  <c r="M62" i="4"/>
  <c r="N62" i="4" s="1"/>
  <c r="M61" i="4"/>
  <c r="N61" i="4" s="1"/>
  <c r="M60" i="4"/>
  <c r="N60" i="4" s="1"/>
  <c r="M59" i="4"/>
  <c r="N59" i="4" s="1"/>
  <c r="M58" i="4"/>
  <c r="N58" i="4" s="1"/>
  <c r="F21" i="4" s="1"/>
  <c r="G21" i="4" s="1"/>
  <c r="M57" i="4"/>
  <c r="N57" i="4" s="1"/>
  <c r="F20" i="4" s="1"/>
  <c r="G20" i="4" s="1"/>
  <c r="M56" i="4"/>
  <c r="N56" i="4" s="1"/>
  <c r="M55" i="4"/>
  <c r="N55" i="4" s="1"/>
  <c r="F19" i="4" s="1"/>
  <c r="G19" i="4" s="1"/>
  <c r="M54" i="4"/>
  <c r="N54" i="4" s="1"/>
  <c r="F18" i="4" s="1"/>
  <c r="G18" i="4" s="1"/>
  <c r="M53" i="4"/>
  <c r="N53" i="4" s="1"/>
  <c r="M52" i="4"/>
  <c r="N52" i="4" s="1"/>
  <c r="M51" i="4"/>
  <c r="N51" i="4" s="1"/>
  <c r="M50" i="4"/>
  <c r="N50" i="4" s="1"/>
  <c r="F17" i="4" s="1"/>
  <c r="G17" i="4" s="1"/>
  <c r="M49" i="4"/>
  <c r="N49" i="4" s="1"/>
  <c r="F16" i="4" s="1"/>
  <c r="G16" i="4" s="1"/>
  <c r="M48" i="4"/>
  <c r="N48" i="4" s="1"/>
  <c r="M47" i="4"/>
  <c r="N47" i="4" s="1"/>
  <c r="M46" i="4"/>
  <c r="N46" i="4" s="1"/>
  <c r="F15" i="4" s="1"/>
  <c r="G15" i="4" s="1"/>
  <c r="M45" i="4"/>
  <c r="N45" i="4" s="1"/>
  <c r="M44" i="4"/>
  <c r="N44" i="4" s="1"/>
  <c r="F14" i="4" s="1"/>
  <c r="G14" i="4" s="1"/>
  <c r="M43" i="4"/>
  <c r="N43" i="4" s="1"/>
  <c r="M42" i="4"/>
  <c r="N42" i="4" s="1"/>
  <c r="F13" i="4" s="1"/>
  <c r="G13" i="4" s="1"/>
  <c r="M41" i="4"/>
  <c r="N41" i="4" s="1"/>
  <c r="M40" i="4"/>
  <c r="N40" i="4" s="1"/>
  <c r="M39" i="4"/>
  <c r="N39" i="4" s="1"/>
  <c r="M38" i="4"/>
  <c r="N38" i="4" s="1"/>
  <c r="M37" i="4"/>
  <c r="N37" i="4" s="1"/>
  <c r="M36" i="4"/>
  <c r="N36" i="4" s="1"/>
  <c r="M35" i="4"/>
  <c r="N35" i="4" s="1"/>
  <c r="M34" i="4"/>
  <c r="N34" i="4" s="1"/>
  <c r="F12" i="4" s="1"/>
  <c r="G12" i="4" s="1"/>
  <c r="M33" i="4"/>
  <c r="N33" i="4" s="1"/>
  <c r="M32" i="4"/>
  <c r="N32" i="4" s="1"/>
  <c r="F11" i="4" s="1"/>
  <c r="G11" i="4" s="1"/>
  <c r="M31" i="4"/>
  <c r="N31" i="4" s="1"/>
  <c r="M30" i="4"/>
  <c r="N30" i="4" s="1"/>
  <c r="M29" i="4"/>
  <c r="N29" i="4" s="1"/>
  <c r="M28" i="4"/>
  <c r="N28" i="4" s="1"/>
  <c r="M27" i="4"/>
  <c r="N27" i="4" s="1"/>
  <c r="M26" i="4"/>
  <c r="N26" i="4" s="1"/>
  <c r="M25" i="4"/>
  <c r="N25" i="4" s="1"/>
  <c r="M24" i="4"/>
  <c r="N24" i="4" s="1"/>
  <c r="F10" i="4" s="1"/>
  <c r="G10" i="4" s="1"/>
  <c r="M23" i="4"/>
  <c r="N23" i="4" s="1"/>
  <c r="M22" i="4"/>
  <c r="N22" i="4" s="1"/>
  <c r="F9" i="4" s="1"/>
  <c r="G9" i="4" s="1"/>
  <c r="M21" i="4"/>
  <c r="N21" i="4" s="1"/>
  <c r="F8" i="4" s="1"/>
  <c r="G8" i="4" s="1"/>
  <c r="M20" i="4"/>
  <c r="N20" i="4" s="1"/>
  <c r="M19" i="4"/>
  <c r="N19" i="4" s="1"/>
  <c r="M18" i="4"/>
  <c r="N18" i="4" s="1"/>
  <c r="M17" i="4"/>
  <c r="N17" i="4" s="1"/>
  <c r="F7" i="4" s="1"/>
  <c r="G7" i="4" s="1"/>
  <c r="M16" i="4"/>
  <c r="N16" i="4" s="1"/>
  <c r="M15" i="4"/>
  <c r="N15" i="4" s="1"/>
  <c r="F6" i="4" s="1"/>
  <c r="G6" i="4" s="1"/>
  <c r="M14" i="4"/>
  <c r="N14" i="4" s="1"/>
  <c r="F5" i="4" s="1"/>
  <c r="G5" i="4" s="1"/>
  <c r="M13" i="4"/>
  <c r="N13" i="4" s="1"/>
  <c r="M12" i="4"/>
  <c r="N12" i="4" s="1"/>
  <c r="M11" i="4"/>
  <c r="N11" i="4" s="1"/>
  <c r="M10" i="4"/>
  <c r="N10" i="4" s="1"/>
  <c r="M9" i="4"/>
  <c r="N9" i="4" s="1"/>
  <c r="M8" i="4"/>
  <c r="N8" i="4" s="1"/>
  <c r="M7" i="4"/>
  <c r="N7" i="4" s="1"/>
  <c r="F4" i="4" s="1"/>
  <c r="G4" i="4" s="1"/>
  <c r="M6" i="4"/>
  <c r="N6" i="4" s="1"/>
  <c r="M5" i="4"/>
  <c r="N5" i="4" s="1"/>
  <c r="M4" i="4"/>
  <c r="N4" i="4" s="1"/>
  <c r="F3" i="4" s="1"/>
  <c r="G3" i="4" s="1"/>
  <c r="M3" i="4"/>
  <c r="N3" i="4" s="1"/>
  <c r="T77" i="2"/>
  <c r="W21" i="2" s="1"/>
  <c r="AP21" i="2" s="1"/>
  <c r="W34" i="2"/>
  <c r="W31" i="2"/>
  <c r="W28" i="2"/>
  <c r="W25" i="2"/>
  <c r="D40" i="2"/>
  <c r="AF34" i="2" l="1"/>
  <c r="AF25" i="2"/>
  <c r="AF28" i="2"/>
  <c r="G2" i="4"/>
  <c r="AF31" i="2"/>
</calcChain>
</file>

<file path=xl/sharedStrings.xml><?xml version="1.0" encoding="utf-8"?>
<sst xmlns="http://schemas.openxmlformats.org/spreadsheetml/2006/main" count="4841" uniqueCount="3928">
  <si>
    <t>6 - Financement</t>
  </si>
  <si>
    <t>Libellé de l'opération</t>
  </si>
  <si>
    <t>Le récapitulatif ci-dessous s'alimentera automatiquement après remplissage des budgets détaillés</t>
  </si>
  <si>
    <t>Total Projet</t>
  </si>
  <si>
    <t>Cout de l'opération</t>
  </si>
  <si>
    <t>Soit un coût par bénéficiaire de :</t>
  </si>
  <si>
    <t>Autres aides</t>
  </si>
  <si>
    <t>Participation bénéficiaire</t>
  </si>
  <si>
    <t>Autofinancement</t>
  </si>
  <si>
    <t xml:space="preserve"> - page 13 - </t>
  </si>
  <si>
    <t>BUDGET GLOBAL</t>
  </si>
  <si>
    <t>Dépenses</t>
  </si>
  <si>
    <t>Recettes</t>
  </si>
  <si>
    <t>Poste</t>
  </si>
  <si>
    <t>Montant</t>
  </si>
  <si>
    <t>Financements</t>
  </si>
  <si>
    <t>Taux</t>
  </si>
  <si>
    <t>Région</t>
  </si>
  <si>
    <t>Commune ou  EPCI</t>
  </si>
  <si>
    <t>Fondaition de France</t>
  </si>
  <si>
    <t>TOTAL DEPENSES DE L'EXERCICE</t>
  </si>
  <si>
    <t>TOTAL RECETTES DE L'EXERCICE</t>
  </si>
  <si>
    <t xml:space="preserve"> - page 14 - </t>
  </si>
  <si>
    <t>Code_Insee</t>
  </si>
  <si>
    <t>Libelle_Commune</t>
  </si>
  <si>
    <t>Couverture</t>
  </si>
  <si>
    <t>Territoire Autonomie</t>
  </si>
  <si>
    <t>EPCI_Actuel_Nom</t>
  </si>
  <si>
    <t>Territoires fragiles</t>
  </si>
  <si>
    <t>Nom</t>
  </si>
  <si>
    <t>Nb Hab.</t>
  </si>
  <si>
    <t>INSEE</t>
  </si>
  <si>
    <t>IC1 IR</t>
  </si>
  <si>
    <t>IC1 NB</t>
  </si>
  <si>
    <t>Fragiles</t>
  </si>
  <si>
    <t>56001</t>
  </si>
  <si>
    <t>Allaire</t>
  </si>
  <si>
    <t>Sud-Est Morbihan</t>
  </si>
  <si>
    <t>CC du Pays de Redon</t>
  </si>
  <si>
    <t>ACIGNE</t>
  </si>
  <si>
    <t>6521</t>
  </si>
  <si>
    <t>35001</t>
  </si>
  <si>
    <t>56002</t>
  </si>
  <si>
    <t>Ambon</t>
  </si>
  <si>
    <t>CC Arc Sud Bretagne</t>
  </si>
  <si>
    <t>ALLAIRE</t>
  </si>
  <si>
    <t>3793</t>
  </si>
  <si>
    <t>56003</t>
  </si>
  <si>
    <t>Arradon</t>
  </si>
  <si>
    <t>Vannetais</t>
  </si>
  <si>
    <t>CA Golfe du Morbihan - Vannes</t>
  </si>
  <si>
    <t>ALLINEUC</t>
  </si>
  <si>
    <t>586</t>
  </si>
  <si>
    <t>22001</t>
  </si>
  <si>
    <t>56004</t>
  </si>
  <si>
    <t>Arzal</t>
  </si>
  <si>
    <t>AMANLIS</t>
  </si>
  <si>
    <t>1688</t>
  </si>
  <si>
    <t>35002</t>
  </si>
  <si>
    <t>56005</t>
  </si>
  <si>
    <t>Arzon</t>
  </si>
  <si>
    <t>AMBON</t>
  </si>
  <si>
    <t>1824</t>
  </si>
  <si>
    <t>56006</t>
  </si>
  <si>
    <t>Augan</t>
  </si>
  <si>
    <t>Ploërmelais</t>
  </si>
  <si>
    <t>CC de l'Oust à Brocéliande Communauté</t>
  </si>
  <si>
    <t>ANDEL</t>
  </si>
  <si>
    <t>1103</t>
  </si>
  <si>
    <t>22002</t>
  </si>
  <si>
    <t>56007</t>
  </si>
  <si>
    <t>Auray</t>
  </si>
  <si>
    <t>Alréen</t>
  </si>
  <si>
    <t>CC Auray Quiberon Terre Atlantique</t>
  </si>
  <si>
    <t>ANDOUILLE-NEUVILLE</t>
  </si>
  <si>
    <t>860</t>
  </si>
  <si>
    <t>35003</t>
  </si>
  <si>
    <t>56008</t>
  </si>
  <si>
    <t>Baden</t>
  </si>
  <si>
    <t>ANTRAIN</t>
  </si>
  <si>
    <t>1319</t>
  </si>
  <si>
    <t>35004</t>
  </si>
  <si>
    <t>56009</t>
  </si>
  <si>
    <t>Bangor</t>
  </si>
  <si>
    <t>CC de Belle-Ile-en-Mer</t>
  </si>
  <si>
    <t>ARBRISSEL</t>
  </si>
  <si>
    <t>299</t>
  </si>
  <si>
    <t>35005</t>
  </si>
  <si>
    <t>56010</t>
  </si>
  <si>
    <t>Baud</t>
  </si>
  <si>
    <t>Centre Ouest Morbihan</t>
  </si>
  <si>
    <t>CC Centre Morbihan Communauté</t>
  </si>
  <si>
    <t>ARGENTRE-DU-PLESSIS</t>
  </si>
  <si>
    <t>4294</t>
  </si>
  <si>
    <t>35006</t>
  </si>
  <si>
    <t>56011</t>
  </si>
  <si>
    <t>Béganne</t>
  </si>
  <si>
    <t>ARGOL</t>
  </si>
  <si>
    <t>1030</t>
  </si>
  <si>
    <t>29001</t>
  </si>
  <si>
    <t>56012</t>
  </si>
  <si>
    <t>Beignon</t>
  </si>
  <si>
    <t>ARRADON</t>
  </si>
  <si>
    <t>5413</t>
  </si>
  <si>
    <t>56013</t>
  </si>
  <si>
    <t>Belz</t>
  </si>
  <si>
    <t>ARZAL</t>
  </si>
  <si>
    <t>1607</t>
  </si>
  <si>
    <t>56014</t>
  </si>
  <si>
    <t>Berné</t>
  </si>
  <si>
    <t>CC Roi Morvan Communauté</t>
  </si>
  <si>
    <t>ARZANO</t>
  </si>
  <si>
    <t>1387</t>
  </si>
  <si>
    <t>29002</t>
  </si>
  <si>
    <t>56015</t>
  </si>
  <si>
    <t>Berric</t>
  </si>
  <si>
    <t>CC Questembert Communauté</t>
  </si>
  <si>
    <t>ARZON</t>
  </si>
  <si>
    <t>2095</t>
  </si>
  <si>
    <t>56016</t>
  </si>
  <si>
    <t>Bieuzy</t>
  </si>
  <si>
    <t>AUBIGNE</t>
  </si>
  <si>
    <t>484</t>
  </si>
  <si>
    <t>35007</t>
  </si>
  <si>
    <t>56017</t>
  </si>
  <si>
    <t>Bignan</t>
  </si>
  <si>
    <t>AUCALEUC</t>
  </si>
  <si>
    <t>932</t>
  </si>
  <si>
    <t>22003</t>
  </si>
  <si>
    <t>56018</t>
  </si>
  <si>
    <t>Billiers</t>
  </si>
  <si>
    <t>AUDIERNE</t>
  </si>
  <si>
    <t>3708</t>
  </si>
  <si>
    <t>29003</t>
  </si>
  <si>
    <t>56019</t>
  </si>
  <si>
    <t>Billio</t>
  </si>
  <si>
    <t>AUGAN</t>
  </si>
  <si>
    <t>1574</t>
  </si>
  <si>
    <t>56020</t>
  </si>
  <si>
    <t>Bohal</t>
  </si>
  <si>
    <t>AURAY</t>
  </si>
  <si>
    <t>13746</t>
  </si>
  <si>
    <t>56262</t>
  </si>
  <si>
    <t>Bono</t>
  </si>
  <si>
    <t>AVAILLES-SUR-SEICHE</t>
  </si>
  <si>
    <t>686</t>
  </si>
  <si>
    <t>35008</t>
  </si>
  <si>
    <t>56021</t>
  </si>
  <si>
    <t>Brandérion</t>
  </si>
  <si>
    <t>Lorientais</t>
  </si>
  <si>
    <t>CA Lorient</t>
  </si>
  <si>
    <t>BADEN</t>
  </si>
  <si>
    <t>4412</t>
  </si>
  <si>
    <t>56022</t>
  </si>
  <si>
    <t>Brandivy</t>
  </si>
  <si>
    <t>BAGUER-MORVAN</t>
  </si>
  <si>
    <t>1673</t>
  </si>
  <si>
    <t>35009</t>
  </si>
  <si>
    <t>56023</t>
  </si>
  <si>
    <t>Brech</t>
  </si>
  <si>
    <t>BAGUER-PICAN</t>
  </si>
  <si>
    <t>1641</t>
  </si>
  <si>
    <t>35010</t>
  </si>
  <si>
    <t>56024</t>
  </si>
  <si>
    <t>Bréhan</t>
  </si>
  <si>
    <t>CC Pontivy Communauté</t>
  </si>
  <si>
    <t>BAILLE</t>
  </si>
  <si>
    <t>297</t>
  </si>
  <si>
    <t>35011</t>
  </si>
  <si>
    <t>56025</t>
  </si>
  <si>
    <t>Brignac</t>
  </si>
  <si>
    <t>CC de Ploërmel Communauté</t>
  </si>
  <si>
    <t>BAIN-DE-BRETAGNE</t>
  </si>
  <si>
    <t>7335</t>
  </si>
  <si>
    <t>35012</t>
  </si>
  <si>
    <t>56026</t>
  </si>
  <si>
    <t>Bubry</t>
  </si>
  <si>
    <t>BAINS-SUR-OUST</t>
  </si>
  <si>
    <t>3414</t>
  </si>
  <si>
    <t>35013</t>
  </si>
  <si>
    <t>56027</t>
  </si>
  <si>
    <t>Buléon</t>
  </si>
  <si>
    <t>BAIS</t>
  </si>
  <si>
    <t>2354</t>
  </si>
  <si>
    <t>35014</t>
  </si>
  <si>
    <t>56028</t>
  </si>
  <si>
    <t>Caden</t>
  </si>
  <si>
    <t>BALAZE</t>
  </si>
  <si>
    <t>2270</t>
  </si>
  <si>
    <t>35015</t>
  </si>
  <si>
    <t>56029</t>
  </si>
  <si>
    <t>Calan</t>
  </si>
  <si>
    <t>BANGOR</t>
  </si>
  <si>
    <t>981</t>
  </si>
  <si>
    <t>56030</t>
  </si>
  <si>
    <t>Camoël</t>
  </si>
  <si>
    <t>CA de la Presqu'île de Guérande Atlantique (Cap Atlantique)</t>
  </si>
  <si>
    <t>BANNALEC</t>
  </si>
  <si>
    <t>5634</t>
  </si>
  <si>
    <t>29004</t>
  </si>
  <si>
    <t>56031</t>
  </si>
  <si>
    <t>Camors</t>
  </si>
  <si>
    <t>BAUD</t>
  </si>
  <si>
    <t>6230</t>
  </si>
  <si>
    <t>56032</t>
  </si>
  <si>
    <t>Campénéac</t>
  </si>
  <si>
    <t>BAULON</t>
  </si>
  <si>
    <t>2157</t>
  </si>
  <si>
    <t>35016</t>
  </si>
  <si>
    <t>56033</t>
  </si>
  <si>
    <t>Carentoir</t>
  </si>
  <si>
    <t>BAYE</t>
  </si>
  <si>
    <t>1143</t>
  </si>
  <si>
    <t>29005</t>
  </si>
  <si>
    <t>56034</t>
  </si>
  <si>
    <t>Carnac</t>
  </si>
  <si>
    <t>BAZOUGES-LA-PEROUSE</t>
  </si>
  <si>
    <t>1794</t>
  </si>
  <si>
    <t>35019</t>
  </si>
  <si>
    <t>56035</t>
  </si>
  <si>
    <t>Caro</t>
  </si>
  <si>
    <t>BEAUCE</t>
  </si>
  <si>
    <t>1320</t>
  </si>
  <si>
    <t>35021</t>
  </si>
  <si>
    <t>56036</t>
  </si>
  <si>
    <t>Caudan</t>
  </si>
  <si>
    <t>BEAUSSAIS-SUR-MER</t>
  </si>
  <si>
    <t>3474</t>
  </si>
  <si>
    <t>22209</t>
  </si>
  <si>
    <t>56040</t>
  </si>
  <si>
    <t>Cléguer</t>
  </si>
  <si>
    <t>BECHEREL</t>
  </si>
  <si>
    <t>678</t>
  </si>
  <si>
    <t>35022</t>
  </si>
  <si>
    <t>56041</t>
  </si>
  <si>
    <t>Cléguérec</t>
  </si>
  <si>
    <t>BEDEE</t>
  </si>
  <si>
    <t>4200</t>
  </si>
  <si>
    <t>35023</t>
  </si>
  <si>
    <t>56042</t>
  </si>
  <si>
    <t>Colpo</t>
  </si>
  <si>
    <t>BEGANNE</t>
  </si>
  <si>
    <t>1394</t>
  </si>
  <si>
    <t>56043</t>
  </si>
  <si>
    <t>Concoret</t>
  </si>
  <si>
    <t>BEGARD</t>
  </si>
  <si>
    <t>4752</t>
  </si>
  <si>
    <t>22004</t>
  </si>
  <si>
    <t>56044</t>
  </si>
  <si>
    <t>Cournon</t>
  </si>
  <si>
    <t>BEIGNON</t>
  </si>
  <si>
    <t>1839</t>
  </si>
  <si>
    <t>56046</t>
  </si>
  <si>
    <t>Crach</t>
  </si>
  <si>
    <t>BELLE-ISLE-EN-TERRE</t>
  </si>
  <si>
    <t>1058</t>
  </si>
  <si>
    <t>22005</t>
  </si>
  <si>
    <t>56047</t>
  </si>
  <si>
    <t>Crédin</t>
  </si>
  <si>
    <t>BELZ</t>
  </si>
  <si>
    <t>3731</t>
  </si>
  <si>
    <t>56049</t>
  </si>
  <si>
    <t>Croixanvec</t>
  </si>
  <si>
    <t>BENODET</t>
  </si>
  <si>
    <t>3505</t>
  </si>
  <si>
    <t>29006</t>
  </si>
  <si>
    <t>56051</t>
  </si>
  <si>
    <t>Cruguel</t>
  </si>
  <si>
    <t>BERHET</t>
  </si>
  <si>
    <t>250</t>
  </si>
  <si>
    <t>22006</t>
  </si>
  <si>
    <t>56052</t>
  </si>
  <si>
    <t>Damgan</t>
  </si>
  <si>
    <t>BERNE</t>
  </si>
  <si>
    <t>1514</t>
  </si>
  <si>
    <t>56053</t>
  </si>
  <si>
    <t>Elven</t>
  </si>
  <si>
    <t>BERRIC</t>
  </si>
  <si>
    <t>1781</t>
  </si>
  <si>
    <t>56054</t>
  </si>
  <si>
    <t>Erdeven</t>
  </si>
  <si>
    <t>BERRIEN</t>
  </si>
  <si>
    <t>963</t>
  </si>
  <si>
    <t>29007</t>
  </si>
  <si>
    <t>56055</t>
  </si>
  <si>
    <t>Étel</t>
  </si>
  <si>
    <t>BETTON</t>
  </si>
  <si>
    <t>10879</t>
  </si>
  <si>
    <t>35024</t>
  </si>
  <si>
    <t>56144</t>
  </si>
  <si>
    <t>Évellys</t>
  </si>
  <si>
    <t>BEUZEC-CAP-SIZUN</t>
  </si>
  <si>
    <t>1016</t>
  </si>
  <si>
    <t>29008</t>
  </si>
  <si>
    <t>56056</t>
  </si>
  <si>
    <t>Évriguet</t>
  </si>
  <si>
    <t>BIEUZY</t>
  </si>
  <si>
    <t>769</t>
  </si>
  <si>
    <t>56058</t>
  </si>
  <si>
    <t>Férel</t>
  </si>
  <si>
    <t>BIGNAN</t>
  </si>
  <si>
    <t>2784</t>
  </si>
  <si>
    <t>56062</t>
  </si>
  <si>
    <t>Gâvres</t>
  </si>
  <si>
    <t>BILLE</t>
  </si>
  <si>
    <t>1047</t>
  </si>
  <si>
    <t>35025</t>
  </si>
  <si>
    <t>56063</t>
  </si>
  <si>
    <t>Gestel</t>
  </si>
  <si>
    <t>BILLIERS</t>
  </si>
  <si>
    <t>56065</t>
  </si>
  <si>
    <t>Gourhel</t>
  </si>
  <si>
    <t>BILLIO</t>
  </si>
  <si>
    <t>365</t>
  </si>
  <si>
    <t>56066</t>
  </si>
  <si>
    <t>Gourin</t>
  </si>
  <si>
    <t>BINIC-ÃƒÂ‰TABLES-SUR-MER</t>
  </si>
  <si>
    <t>6922</t>
  </si>
  <si>
    <t>22055</t>
  </si>
  <si>
    <t>56067</t>
  </si>
  <si>
    <t>Grand-Champ</t>
  </si>
  <si>
    <t>BLERUAIS</t>
  </si>
  <si>
    <t>111</t>
  </si>
  <si>
    <t>35026</t>
  </si>
  <si>
    <t>56069</t>
  </si>
  <si>
    <t>Groix</t>
  </si>
  <si>
    <t>BOBITAL</t>
  </si>
  <si>
    <t>1087</t>
  </si>
  <si>
    <t>22008</t>
  </si>
  <si>
    <t>56070</t>
  </si>
  <si>
    <t>Guégon</t>
  </si>
  <si>
    <t>BODILIS</t>
  </si>
  <si>
    <t>1597</t>
  </si>
  <si>
    <t>29010</t>
  </si>
  <si>
    <t>56071</t>
  </si>
  <si>
    <t>Guéhenno</t>
  </si>
  <si>
    <t>BOHAL</t>
  </si>
  <si>
    <t>802</t>
  </si>
  <si>
    <t>56072</t>
  </si>
  <si>
    <t>Gueltas</t>
  </si>
  <si>
    <t>BOHARS</t>
  </si>
  <si>
    <t>3491</t>
  </si>
  <si>
    <t>29011</t>
  </si>
  <si>
    <t>56073</t>
  </si>
  <si>
    <t>Guémené-sur-Scorff</t>
  </si>
  <si>
    <t>BOISGERVILLY</t>
  </si>
  <si>
    <t>1625</t>
  </si>
  <si>
    <t>35027</t>
  </si>
  <si>
    <t>56074</t>
  </si>
  <si>
    <t>Guénin</t>
  </si>
  <si>
    <t>BOISTRUDAN</t>
  </si>
  <si>
    <t>687</t>
  </si>
  <si>
    <t>35028</t>
  </si>
  <si>
    <t>56075</t>
  </si>
  <si>
    <t>Guer</t>
  </si>
  <si>
    <t>BOLAZEC</t>
  </si>
  <si>
    <t>204</t>
  </si>
  <si>
    <t>29012</t>
  </si>
  <si>
    <t>56076</t>
  </si>
  <si>
    <t>Guern</t>
  </si>
  <si>
    <t>BON REPOS SUR BLAVET</t>
  </si>
  <si>
    <t>1274</t>
  </si>
  <si>
    <t>22107</t>
  </si>
  <si>
    <t>56078</t>
  </si>
  <si>
    <t>Guidel</t>
  </si>
  <si>
    <t>BONNEMAIN</t>
  </si>
  <si>
    <t>1509</t>
  </si>
  <si>
    <t>35029</t>
  </si>
  <si>
    <t>56079</t>
  </si>
  <si>
    <t>Guillac</t>
  </si>
  <si>
    <t>BONO</t>
  </si>
  <si>
    <t>2229</t>
  </si>
  <si>
    <t>56080</t>
  </si>
  <si>
    <t>Guilliers</t>
  </si>
  <si>
    <t>BOQUEHO</t>
  </si>
  <si>
    <t>1082</t>
  </si>
  <si>
    <t>22011</t>
  </si>
  <si>
    <t>56081</t>
  </si>
  <si>
    <t>Guiscriff</t>
  </si>
  <si>
    <t>BOTMEUR</t>
  </si>
  <si>
    <t>212</t>
  </si>
  <si>
    <t>29013</t>
  </si>
  <si>
    <t>56082</t>
  </si>
  <si>
    <t>Helléan</t>
  </si>
  <si>
    <t>BOTSORHEL</t>
  </si>
  <si>
    <t>425</t>
  </si>
  <si>
    <t>29014</t>
  </si>
  <si>
    <t>56083</t>
  </si>
  <si>
    <t>Hennebont</t>
  </si>
  <si>
    <t>BOURBRIAC</t>
  </si>
  <si>
    <t>2321</t>
  </si>
  <si>
    <t>22013</t>
  </si>
  <si>
    <t>56085</t>
  </si>
  <si>
    <t>Hoedic</t>
  </si>
  <si>
    <t>BOURG-BLANC</t>
  </si>
  <si>
    <t>3537</t>
  </si>
  <si>
    <t>29015</t>
  </si>
  <si>
    <t>56087</t>
  </si>
  <si>
    <t>Île-aux-Moines</t>
  </si>
  <si>
    <t>BOURG-DES-COMPTES</t>
  </si>
  <si>
    <t>3241</t>
  </si>
  <si>
    <t>35033</t>
  </si>
  <si>
    <t>56088</t>
  </si>
  <si>
    <t>Île-d'Arz</t>
  </si>
  <si>
    <t>BOURGBARRE</t>
  </si>
  <si>
    <t>3841</t>
  </si>
  <si>
    <t>35032</t>
  </si>
  <si>
    <t>56086</t>
  </si>
  <si>
    <t>Île-d'Houat</t>
  </si>
  <si>
    <t>BOURSEUL</t>
  </si>
  <si>
    <t>1127</t>
  </si>
  <si>
    <t>22014</t>
  </si>
  <si>
    <t>56089</t>
  </si>
  <si>
    <t>Inguiniel</t>
  </si>
  <si>
    <t>BOVEL</t>
  </si>
  <si>
    <t>600</t>
  </si>
  <si>
    <t>35035</t>
  </si>
  <si>
    <t>56090</t>
  </si>
  <si>
    <t>Inzinzac-Lochrist</t>
  </si>
  <si>
    <t>BRANDERION</t>
  </si>
  <si>
    <t>1419</t>
  </si>
  <si>
    <t>56091</t>
  </si>
  <si>
    <t>Josselin</t>
  </si>
  <si>
    <t>BRANDIVY</t>
  </si>
  <si>
    <t>1276</t>
  </si>
  <si>
    <t>56092</t>
  </si>
  <si>
    <t>Kerfourn</t>
  </si>
  <si>
    <t>BRASPARTS</t>
  </si>
  <si>
    <t>1042</t>
  </si>
  <si>
    <t>29016</t>
  </si>
  <si>
    <t>56093</t>
  </si>
  <si>
    <t>Kergrist</t>
  </si>
  <si>
    <t>BREAL-SOUS-MONTFORT</t>
  </si>
  <si>
    <t>5815</t>
  </si>
  <si>
    <t>35037</t>
  </si>
  <si>
    <t>56264</t>
  </si>
  <si>
    <t>Kernascléden</t>
  </si>
  <si>
    <t>BREAL-SOUS-VITRE</t>
  </si>
  <si>
    <t>655</t>
  </si>
  <si>
    <t>35038</t>
  </si>
  <si>
    <t>56094</t>
  </si>
  <si>
    <t>Kervignac</t>
  </si>
  <si>
    <t>CC de Blavet Bellevue Océan</t>
  </si>
  <si>
    <t>BRECE</t>
  </si>
  <si>
    <t>2099</t>
  </si>
  <si>
    <t>35039</t>
  </si>
  <si>
    <t>56039</t>
  </si>
  <si>
    <t>La Chapelle-Neuve</t>
  </si>
  <si>
    <t>BRECH</t>
  </si>
  <si>
    <t>6661</t>
  </si>
  <si>
    <t>56050</t>
  </si>
  <si>
    <t>La Croix-Helléan</t>
  </si>
  <si>
    <t>BREHAN</t>
  </si>
  <si>
    <t>2322</t>
  </si>
  <si>
    <t>56061</t>
  </si>
  <si>
    <t>La Gacilly</t>
  </si>
  <si>
    <t>BREHAND</t>
  </si>
  <si>
    <t>1600</t>
  </si>
  <si>
    <t>22015</t>
  </si>
  <si>
    <t>56068</t>
  </si>
  <si>
    <t>La Grée-Saint-Laurent</t>
  </si>
  <si>
    <t>BRELES</t>
  </si>
  <si>
    <t>883</t>
  </si>
  <si>
    <t>29017</t>
  </si>
  <si>
    <t>56195</t>
  </si>
  <si>
    <t>La Roche-Bernard</t>
  </si>
  <si>
    <t>BRELIDY</t>
  </si>
  <si>
    <t>298</t>
  </si>
  <si>
    <t>22018</t>
  </si>
  <si>
    <t>56257</t>
  </si>
  <si>
    <t>La Trinité-Porhoët</t>
  </si>
  <si>
    <t>BRENNILIS</t>
  </si>
  <si>
    <t>458</t>
  </si>
  <si>
    <t>29018</t>
  </si>
  <si>
    <t>56258</t>
  </si>
  <si>
    <t>La Trinité-sur-Mer</t>
  </si>
  <si>
    <t>BREST</t>
  </si>
  <si>
    <t>139163</t>
  </si>
  <si>
    <t>29019</t>
  </si>
  <si>
    <t>56259</t>
  </si>
  <si>
    <t>La Trinité-Surzur</t>
  </si>
  <si>
    <t>BRETEIL</t>
  </si>
  <si>
    <t>3482</t>
  </si>
  <si>
    <t>35040</t>
  </si>
  <si>
    <t>56261</t>
  </si>
  <si>
    <t>La Vraie-Croix</t>
  </si>
  <si>
    <t>BRIE</t>
  </si>
  <si>
    <t>914</t>
  </si>
  <si>
    <t>35041</t>
  </si>
  <si>
    <t>56096</t>
  </si>
  <si>
    <t>Landaul</t>
  </si>
  <si>
    <t>BRIEC</t>
  </si>
  <si>
    <t>5625</t>
  </si>
  <si>
    <t>29020</t>
  </si>
  <si>
    <t>56097</t>
  </si>
  <si>
    <t>Landévant</t>
  </si>
  <si>
    <t>BRIELLES</t>
  </si>
  <si>
    <t>717</t>
  </si>
  <si>
    <t>35042</t>
  </si>
  <si>
    <t>56098</t>
  </si>
  <si>
    <t>Lanester</t>
  </si>
  <si>
    <t>BRIGNAC</t>
  </si>
  <si>
    <t>181</t>
  </si>
  <si>
    <t>56099</t>
  </si>
  <si>
    <t>Langoëlan</t>
  </si>
  <si>
    <t>BRINGOLO</t>
  </si>
  <si>
    <t>455</t>
  </si>
  <si>
    <t>22019</t>
  </si>
  <si>
    <t>56100</t>
  </si>
  <si>
    <t>Langonnet</t>
  </si>
  <si>
    <t>BROONS</t>
  </si>
  <si>
    <t>2900</t>
  </si>
  <si>
    <t>22020</t>
  </si>
  <si>
    <t>56101</t>
  </si>
  <si>
    <t>Languidic</t>
  </si>
  <si>
    <t>BROUALAN</t>
  </si>
  <si>
    <t>379</t>
  </si>
  <si>
    <t>35044</t>
  </si>
  <si>
    <t>56102</t>
  </si>
  <si>
    <t>Lanouée</t>
  </si>
  <si>
    <t>BRUC-SUR-AFF</t>
  </si>
  <si>
    <t>859</t>
  </si>
  <si>
    <t>35045</t>
  </si>
  <si>
    <t>56103</t>
  </si>
  <si>
    <t>Lantillac</t>
  </si>
  <si>
    <t>BRUSVILY</t>
  </si>
  <si>
    <t>1183</t>
  </si>
  <si>
    <t>22021</t>
  </si>
  <si>
    <t>56104</t>
  </si>
  <si>
    <t>Lanvaudan</t>
  </si>
  <si>
    <t>BRUZ</t>
  </si>
  <si>
    <t>17978</t>
  </si>
  <si>
    <t>35047</t>
  </si>
  <si>
    <t>56105</t>
  </si>
  <si>
    <t>Lanvénégen</t>
  </si>
  <si>
    <t>BUBRY</t>
  </si>
  <si>
    <t>2379</t>
  </si>
  <si>
    <t>56106</t>
  </si>
  <si>
    <t>Larmor-Baden</t>
  </si>
  <si>
    <t>BULAT-PESTIVIEN</t>
  </si>
  <si>
    <t>423</t>
  </si>
  <si>
    <t>22023</t>
  </si>
  <si>
    <t>56107</t>
  </si>
  <si>
    <t>Larmor-Plage</t>
  </si>
  <si>
    <t>BULEON</t>
  </si>
  <si>
    <t>516</t>
  </si>
  <si>
    <t>56108</t>
  </si>
  <si>
    <t>Larré</t>
  </si>
  <si>
    <t>CADEN</t>
  </si>
  <si>
    <t>1637</t>
  </si>
  <si>
    <t>56109</t>
  </si>
  <si>
    <t>Lauzach</t>
  </si>
  <si>
    <t>CALAN</t>
  </si>
  <si>
    <t>1152</t>
  </si>
  <si>
    <t>56045</t>
  </si>
  <si>
    <t>Le Cours</t>
  </si>
  <si>
    <t>CALANHEL</t>
  </si>
  <si>
    <t>22024</t>
  </si>
  <si>
    <t>56048</t>
  </si>
  <si>
    <t>Le Croisty</t>
  </si>
  <si>
    <t>CALLAC</t>
  </si>
  <si>
    <t>2211</t>
  </si>
  <si>
    <t>22025</t>
  </si>
  <si>
    <t>56057</t>
  </si>
  <si>
    <t>Le Faouët</t>
  </si>
  <si>
    <t>CALORGUEN</t>
  </si>
  <si>
    <t>712</t>
  </si>
  <si>
    <t>22026</t>
  </si>
  <si>
    <t>56077</t>
  </si>
  <si>
    <t>Le Guerno</t>
  </si>
  <si>
    <t>CAMARET-SUR-MER</t>
  </si>
  <si>
    <t>2583</t>
  </si>
  <si>
    <t>29022</t>
  </si>
  <si>
    <t>56084</t>
  </si>
  <si>
    <t>Le Hézo</t>
  </si>
  <si>
    <t>CAMLEZ</t>
  </si>
  <si>
    <t>901</t>
  </si>
  <si>
    <t>22028</t>
  </si>
  <si>
    <t>56152</t>
  </si>
  <si>
    <t>Le Palais</t>
  </si>
  <si>
    <t>CAMOEL</t>
  </si>
  <si>
    <t>988</t>
  </si>
  <si>
    <t>56201</t>
  </si>
  <si>
    <t>Le Saint</t>
  </si>
  <si>
    <t>CAMORS</t>
  </si>
  <si>
    <t>2994</t>
  </si>
  <si>
    <t>56246</t>
  </si>
  <si>
    <t>Le Sourn</t>
  </si>
  <si>
    <t>CAMPENEAC</t>
  </si>
  <si>
    <t>1944</t>
  </si>
  <si>
    <t>56252</t>
  </si>
  <si>
    <t>Le Tour-du-Parc</t>
  </si>
  <si>
    <t>CANCALE</t>
  </si>
  <si>
    <t>5166</t>
  </si>
  <si>
    <t>35049</t>
  </si>
  <si>
    <t>56059</t>
  </si>
  <si>
    <t>Les Forges</t>
  </si>
  <si>
    <t>CANIHUEL</t>
  </si>
  <si>
    <t>366</t>
  </si>
  <si>
    <t>22029</t>
  </si>
  <si>
    <t>56060</t>
  </si>
  <si>
    <t>Les Fougerêts</t>
  </si>
  <si>
    <t>CAOUENNEC-LANVEZEAC</t>
  </si>
  <si>
    <t>862</t>
  </si>
  <si>
    <t>22030</t>
  </si>
  <si>
    <t>56110</t>
  </si>
  <si>
    <t>Lignol</t>
  </si>
  <si>
    <t>CARANTEC</t>
  </si>
  <si>
    <t>3149</t>
  </si>
  <si>
    <t>29023</t>
  </si>
  <si>
    <t>56111</t>
  </si>
  <si>
    <t>Limerzel</t>
  </si>
  <si>
    <t>CARDROC</t>
  </si>
  <si>
    <t>550</t>
  </si>
  <si>
    <t>35050</t>
  </si>
  <si>
    <t>56112</t>
  </si>
  <si>
    <t>Lizio</t>
  </si>
  <si>
    <t>CARENTOIR</t>
  </si>
  <si>
    <t>3291</t>
  </si>
  <si>
    <t>56113</t>
  </si>
  <si>
    <t>Locmalo</t>
  </si>
  <si>
    <t>CARHAIX-PLOUGUER</t>
  </si>
  <si>
    <t>7305</t>
  </si>
  <si>
    <t>29024</t>
  </si>
  <si>
    <t>56114</t>
  </si>
  <si>
    <t>Locmaria</t>
  </si>
  <si>
    <t>CARNAC</t>
  </si>
  <si>
    <t>4236</t>
  </si>
  <si>
    <t>56115</t>
  </si>
  <si>
    <t>Locmaria-Grand-Champ</t>
  </si>
  <si>
    <t>CARNOET</t>
  </si>
  <si>
    <t>683</t>
  </si>
  <si>
    <t>22031</t>
  </si>
  <si>
    <t>56116</t>
  </si>
  <si>
    <t>Locmariaquer</t>
  </si>
  <si>
    <t>CARO</t>
  </si>
  <si>
    <t>1178</t>
  </si>
  <si>
    <t>56117</t>
  </si>
  <si>
    <t>Locminé</t>
  </si>
  <si>
    <t>CAST</t>
  </si>
  <si>
    <t>1620</t>
  </si>
  <si>
    <t>29025</t>
  </si>
  <si>
    <t>56118</t>
  </si>
  <si>
    <t>Locmiquélic</t>
  </si>
  <si>
    <t>CAUDAN</t>
  </si>
  <si>
    <t>6691</t>
  </si>
  <si>
    <t>56119</t>
  </si>
  <si>
    <t>Locoal-Mendon</t>
  </si>
  <si>
    <t>CAULNES</t>
  </si>
  <si>
    <t>2468</t>
  </si>
  <si>
    <t>22032</t>
  </si>
  <si>
    <t>56120</t>
  </si>
  <si>
    <t>Locqueltas</t>
  </si>
  <si>
    <t>CAUREL</t>
  </si>
  <si>
    <t>359</t>
  </si>
  <si>
    <t>22033</t>
  </si>
  <si>
    <t>56121</t>
  </si>
  <si>
    <t>Lorient</t>
  </si>
  <si>
    <t>CAVAN</t>
  </si>
  <si>
    <t>1493</t>
  </si>
  <si>
    <t>22034</t>
  </si>
  <si>
    <t>56122</t>
  </si>
  <si>
    <t>Loyat</t>
  </si>
  <si>
    <t>CESSON-SEVIGNE</t>
  </si>
  <si>
    <t>17414</t>
  </si>
  <si>
    <t>35051</t>
  </si>
  <si>
    <t>56123</t>
  </si>
  <si>
    <t>Malansac</t>
  </si>
  <si>
    <t>CHAMPEAUX</t>
  </si>
  <si>
    <t>491</t>
  </si>
  <si>
    <t>35052</t>
  </si>
  <si>
    <t>56124</t>
  </si>
  <si>
    <t>Malestroit</t>
  </si>
  <si>
    <t>CHANCE</t>
  </si>
  <si>
    <t>302</t>
  </si>
  <si>
    <t>35053</t>
  </si>
  <si>
    <t>56125</t>
  </si>
  <si>
    <t>Malguénac</t>
  </si>
  <si>
    <t>CHANTELOUP</t>
  </si>
  <si>
    <t>1845</t>
  </si>
  <si>
    <t>35054</t>
  </si>
  <si>
    <t>56126</t>
  </si>
  <si>
    <t>Marzan</t>
  </si>
  <si>
    <t>CHANTEPIE</t>
  </si>
  <si>
    <t>10445</t>
  </si>
  <si>
    <t>35055</t>
  </si>
  <si>
    <t>56127</t>
  </si>
  <si>
    <t>Mauron</t>
  </si>
  <si>
    <t>CHAPELLE DU LOU DU LAC (LA)</t>
  </si>
  <si>
    <t>998</t>
  </si>
  <si>
    <t>35060</t>
  </si>
  <si>
    <t>56128</t>
  </si>
  <si>
    <t>Melrand</t>
  </si>
  <si>
    <t>CHARTRES-DE-BRETAGNE</t>
  </si>
  <si>
    <t>7355</t>
  </si>
  <si>
    <t>35066</t>
  </si>
  <si>
    <t>56129</t>
  </si>
  <si>
    <t>Ménéac</t>
  </si>
  <si>
    <t>CHASNE-SUR-ILLET</t>
  </si>
  <si>
    <t>1515</t>
  </si>
  <si>
    <t>35067</t>
  </si>
  <si>
    <t>56130</t>
  </si>
  <si>
    <t>Merlevenez</t>
  </si>
  <si>
    <t>CHATEAUBOURG</t>
  </si>
  <si>
    <t>6917</t>
  </si>
  <si>
    <t>35068</t>
  </si>
  <si>
    <t>56131</t>
  </si>
  <si>
    <t>Meslan</t>
  </si>
  <si>
    <t>CHÃƒÂ‚TEAUGIRON</t>
  </si>
  <si>
    <t>9561</t>
  </si>
  <si>
    <t>35069</t>
  </si>
  <si>
    <t>56132</t>
  </si>
  <si>
    <t>Meucon</t>
  </si>
  <si>
    <t>CHATEAULIN</t>
  </si>
  <si>
    <t>5227</t>
  </si>
  <si>
    <t>29026</t>
  </si>
  <si>
    <t>56133</t>
  </si>
  <si>
    <t>Missiriac</t>
  </si>
  <si>
    <t>CHATEAUNEUF-D'ILLE-ET-VILAINE</t>
  </si>
  <si>
    <t>1662</t>
  </si>
  <si>
    <t>35070</t>
  </si>
  <si>
    <t>56134</t>
  </si>
  <si>
    <t>Mohon</t>
  </si>
  <si>
    <t>CHATEAUNEUF-DU-FAOU</t>
  </si>
  <si>
    <t>3690</t>
  </si>
  <si>
    <t>29027</t>
  </si>
  <si>
    <t>56135</t>
  </si>
  <si>
    <t>Molac</t>
  </si>
  <si>
    <t>CHATELAUDREN</t>
  </si>
  <si>
    <t>993</t>
  </si>
  <si>
    <t>22038</t>
  </si>
  <si>
    <t>56136</t>
  </si>
  <si>
    <t>Monteneuf</t>
  </si>
  <si>
    <t>CHATILLON-EN-VENDELAIS</t>
  </si>
  <si>
    <t>1700</t>
  </si>
  <si>
    <t>35072</t>
  </si>
  <si>
    <t>56137</t>
  </si>
  <si>
    <t>Monterblanc</t>
  </si>
  <si>
    <t>CHAUVIGNE</t>
  </si>
  <si>
    <t>854</t>
  </si>
  <si>
    <t>35075</t>
  </si>
  <si>
    <t>56138</t>
  </si>
  <si>
    <t>Monterrein</t>
  </si>
  <si>
    <t>CHAVAGNE</t>
  </si>
  <si>
    <t>3802</t>
  </si>
  <si>
    <t>35076</t>
  </si>
  <si>
    <t>56139</t>
  </si>
  <si>
    <t>Montertelot</t>
  </si>
  <si>
    <t>CHELUN</t>
  </si>
  <si>
    <t>348</t>
  </si>
  <si>
    <t>35077</t>
  </si>
  <si>
    <t>56140</t>
  </si>
  <si>
    <t>Moréac</t>
  </si>
  <si>
    <t>CHERRUEIX</t>
  </si>
  <si>
    <t>1132</t>
  </si>
  <si>
    <t>35078</t>
  </si>
  <si>
    <t>56141</t>
  </si>
  <si>
    <t>Moustoir-Ac</t>
  </si>
  <si>
    <t>CHEVAIGNE</t>
  </si>
  <si>
    <t>2126</t>
  </si>
  <si>
    <t>35079</t>
  </si>
  <si>
    <t>56143</t>
  </si>
  <si>
    <t>Muzillac</t>
  </si>
  <si>
    <t>CINTRE</t>
  </si>
  <si>
    <t>2236</t>
  </si>
  <si>
    <t>35080</t>
  </si>
  <si>
    <t>56145</t>
  </si>
  <si>
    <t>Néant-sur-Yvel</t>
  </si>
  <si>
    <t>CLAYES</t>
  </si>
  <si>
    <t>818</t>
  </si>
  <si>
    <t>35081</t>
  </si>
  <si>
    <t>56146</t>
  </si>
  <si>
    <t>Neulliac</t>
  </si>
  <si>
    <t>CLEDEN-CAP-SIZUN</t>
  </si>
  <si>
    <t>954</t>
  </si>
  <si>
    <t>29028</t>
  </si>
  <si>
    <t>56147</t>
  </si>
  <si>
    <t>Nivillac</t>
  </si>
  <si>
    <t>CLEDEN-POHER</t>
  </si>
  <si>
    <t>1134</t>
  </si>
  <si>
    <t>29029</t>
  </si>
  <si>
    <t>56148</t>
  </si>
  <si>
    <t>Nostang</t>
  </si>
  <si>
    <t>CLEDER</t>
  </si>
  <si>
    <t>3770</t>
  </si>
  <si>
    <t>29030</t>
  </si>
  <si>
    <t>56149</t>
  </si>
  <si>
    <t>Noyal-Muzillac</t>
  </si>
  <si>
    <t>CLEGUER</t>
  </si>
  <si>
    <t>3330</t>
  </si>
  <si>
    <t>56151</t>
  </si>
  <si>
    <t>Noyal-Pontivy</t>
  </si>
  <si>
    <t>CLEGUEREC</t>
  </si>
  <si>
    <t>2930</t>
  </si>
  <si>
    <t>56153</t>
  </si>
  <si>
    <t>Péaule</t>
  </si>
  <si>
    <t>CLOHARS-CARNOET</t>
  </si>
  <si>
    <t>4315</t>
  </si>
  <si>
    <t>29031</t>
  </si>
  <si>
    <t>56154</t>
  </si>
  <si>
    <t>Peillac</t>
  </si>
  <si>
    <t>CLOHARS-FOUESNANT</t>
  </si>
  <si>
    <t>2043</t>
  </si>
  <si>
    <t>29032</t>
  </si>
  <si>
    <t>56155</t>
  </si>
  <si>
    <t>Pénestin</t>
  </si>
  <si>
    <t>COADOUT</t>
  </si>
  <si>
    <t>577</t>
  </si>
  <si>
    <t>22040</t>
  </si>
  <si>
    <t>56156</t>
  </si>
  <si>
    <t>Persquen</t>
  </si>
  <si>
    <t>COAT-MEAL</t>
  </si>
  <si>
    <t>1091</t>
  </si>
  <si>
    <t>29035</t>
  </si>
  <si>
    <t>56157</t>
  </si>
  <si>
    <t>Plaudren</t>
  </si>
  <si>
    <t>COATASCORN</t>
  </si>
  <si>
    <t>251</t>
  </si>
  <si>
    <t>22041</t>
  </si>
  <si>
    <t>56158</t>
  </si>
  <si>
    <t>Plescop</t>
  </si>
  <si>
    <t>COATREVEN</t>
  </si>
  <si>
    <t>488</t>
  </si>
  <si>
    <t>22042</t>
  </si>
  <si>
    <t>56159</t>
  </si>
  <si>
    <t>Pleucadeuc</t>
  </si>
  <si>
    <t>COESMES</t>
  </si>
  <si>
    <t>1491</t>
  </si>
  <si>
    <t>35082</t>
  </si>
  <si>
    <t>56160</t>
  </si>
  <si>
    <t>Pleugriffet</t>
  </si>
  <si>
    <t>COETLOGON</t>
  </si>
  <si>
    <t>230</t>
  </si>
  <si>
    <t>22043</t>
  </si>
  <si>
    <t>56161</t>
  </si>
  <si>
    <t>Ploemel</t>
  </si>
  <si>
    <t>COETMIEUX</t>
  </si>
  <si>
    <t>22044</t>
  </si>
  <si>
    <t>56162</t>
  </si>
  <si>
    <t>Ploemeur</t>
  </si>
  <si>
    <t>COHINIAC</t>
  </si>
  <si>
    <t>22045</t>
  </si>
  <si>
    <t>56163</t>
  </si>
  <si>
    <t>Ploërdut</t>
  </si>
  <si>
    <t>COLLOREC</t>
  </si>
  <si>
    <t>624</t>
  </si>
  <si>
    <t>29036</t>
  </si>
  <si>
    <t>56164</t>
  </si>
  <si>
    <t>Ploeren</t>
  </si>
  <si>
    <t>COLPO</t>
  </si>
  <si>
    <t>2237</t>
  </si>
  <si>
    <t>56165</t>
  </si>
  <si>
    <t>Ploërmel</t>
  </si>
  <si>
    <t>COMBLESSAC</t>
  </si>
  <si>
    <t>698</t>
  </si>
  <si>
    <t>35084</t>
  </si>
  <si>
    <t>56166</t>
  </si>
  <si>
    <t>Plouay</t>
  </si>
  <si>
    <t>COMBOURG</t>
  </si>
  <si>
    <t>5862</t>
  </si>
  <si>
    <t>35085</t>
  </si>
  <si>
    <t>56167</t>
  </si>
  <si>
    <t>Plougoumelen</t>
  </si>
  <si>
    <t>COMBOURTILLE</t>
  </si>
  <si>
    <t>606</t>
  </si>
  <si>
    <t>35086</t>
  </si>
  <si>
    <t>56168</t>
  </si>
  <si>
    <t>Plouharnel</t>
  </si>
  <si>
    <t>COMBRIT</t>
  </si>
  <si>
    <t>4011</t>
  </si>
  <si>
    <t>29037</t>
  </si>
  <si>
    <t>56169</t>
  </si>
  <si>
    <t>Plouhinec</t>
  </si>
  <si>
    <t>COMMANA</t>
  </si>
  <si>
    <t>1038</t>
  </si>
  <si>
    <t>29038</t>
  </si>
  <si>
    <t>56170</t>
  </si>
  <si>
    <t>Plouray</t>
  </si>
  <si>
    <t>CONCARNEAU</t>
  </si>
  <si>
    <t>19182</t>
  </si>
  <si>
    <t>29039</t>
  </si>
  <si>
    <t>56171</t>
  </si>
  <si>
    <t>Pluherlin</t>
  </si>
  <si>
    <t>CONCORET</t>
  </si>
  <si>
    <t>735</t>
  </si>
  <si>
    <t>56172</t>
  </si>
  <si>
    <t>Plumelec</t>
  </si>
  <si>
    <t>CONFORT-MEILARS</t>
  </si>
  <si>
    <t>882</t>
  </si>
  <si>
    <t>29145</t>
  </si>
  <si>
    <t>56173</t>
  </si>
  <si>
    <t>Pluméliau</t>
  </si>
  <si>
    <t>CORAY</t>
  </si>
  <si>
    <t>1910</t>
  </si>
  <si>
    <t>29041</t>
  </si>
  <si>
    <t>56174</t>
  </si>
  <si>
    <t>Plumelin</t>
  </si>
  <si>
    <t>CORLAY</t>
  </si>
  <si>
    <t>959</t>
  </si>
  <si>
    <t>22047</t>
  </si>
  <si>
    <t>56175</t>
  </si>
  <si>
    <t>Plumergat</t>
  </si>
  <si>
    <t>CORNILLE</t>
  </si>
  <si>
    <t>969</t>
  </si>
  <si>
    <t>35087</t>
  </si>
  <si>
    <t>56176</t>
  </si>
  <si>
    <t>Pluneret</t>
  </si>
  <si>
    <t>CORPS-NUDS</t>
  </si>
  <si>
    <t>3216</t>
  </si>
  <si>
    <t>35088</t>
  </si>
  <si>
    <t>56177</t>
  </si>
  <si>
    <t>Pluvigner</t>
  </si>
  <si>
    <t>CORSEUL</t>
  </si>
  <si>
    <t>2151</t>
  </si>
  <si>
    <t>22048</t>
  </si>
  <si>
    <t>56178</t>
  </si>
  <si>
    <t>Pontivy</t>
  </si>
  <si>
    <t>COURNON</t>
  </si>
  <si>
    <t>770</t>
  </si>
  <si>
    <t>56179</t>
  </si>
  <si>
    <t>Pont-Scorff</t>
  </si>
  <si>
    <t>CRACH</t>
  </si>
  <si>
    <t>3318</t>
  </si>
  <si>
    <t>56180</t>
  </si>
  <si>
    <t>Porcaro</t>
  </si>
  <si>
    <t>CREDIN</t>
  </si>
  <si>
    <t>1529</t>
  </si>
  <si>
    <t>56181</t>
  </si>
  <si>
    <t>Port-Louis</t>
  </si>
  <si>
    <t>CREHEN</t>
  </si>
  <si>
    <t>1663</t>
  </si>
  <si>
    <t>22049</t>
  </si>
  <si>
    <t>56182</t>
  </si>
  <si>
    <t>Priziac</t>
  </si>
  <si>
    <t>CREVIN</t>
  </si>
  <si>
    <t>2707</t>
  </si>
  <si>
    <t>35090</t>
  </si>
  <si>
    <t>56184</t>
  </si>
  <si>
    <t>Questembert</t>
  </si>
  <si>
    <t>CROIXANVEC</t>
  </si>
  <si>
    <t>165</t>
  </si>
  <si>
    <t>56185</t>
  </si>
  <si>
    <t>Quéven</t>
  </si>
  <si>
    <t>CROZON</t>
  </si>
  <si>
    <t>7601</t>
  </si>
  <si>
    <t>29042</t>
  </si>
  <si>
    <t>56186</t>
  </si>
  <si>
    <t>Quiberon</t>
  </si>
  <si>
    <t>CRUGUEL</t>
  </si>
  <si>
    <t>642</t>
  </si>
  <si>
    <t>56188</t>
  </si>
  <si>
    <t>Quistinic</t>
  </si>
  <si>
    <t>CUGUEN</t>
  </si>
  <si>
    <t>834</t>
  </si>
  <si>
    <t>35092</t>
  </si>
  <si>
    <t>56189</t>
  </si>
  <si>
    <t>Radenac</t>
  </si>
  <si>
    <t>DAMGAN</t>
  </si>
  <si>
    <t>1703</t>
  </si>
  <si>
    <t>56190</t>
  </si>
  <si>
    <t>Réguiny</t>
  </si>
  <si>
    <t>DAOULAS</t>
  </si>
  <si>
    <t>1771</t>
  </si>
  <si>
    <t>29043</t>
  </si>
  <si>
    <t>56191</t>
  </si>
  <si>
    <t>Réminiac</t>
  </si>
  <si>
    <t>DINAN</t>
  </si>
  <si>
    <t>11003</t>
  </si>
  <si>
    <t>22050</t>
  </si>
  <si>
    <t>56193</t>
  </si>
  <si>
    <t>Riantec</t>
  </si>
  <si>
    <t>DINARD</t>
  </si>
  <si>
    <t>9936</t>
  </si>
  <si>
    <t>35093</t>
  </si>
  <si>
    <t>56194</t>
  </si>
  <si>
    <t>Rieux</t>
  </si>
  <si>
    <t>DINEAULT</t>
  </si>
  <si>
    <t>2164</t>
  </si>
  <si>
    <t>29044</t>
  </si>
  <si>
    <t>56196</t>
  </si>
  <si>
    <t>Rochefort-en-Terre</t>
  </si>
  <si>
    <t>DINGE</t>
  </si>
  <si>
    <t>1666</t>
  </si>
  <si>
    <t>35094</t>
  </si>
  <si>
    <t>56198</t>
  </si>
  <si>
    <t>Rohan</t>
  </si>
  <si>
    <t>DIRINON</t>
  </si>
  <si>
    <t>2333</t>
  </si>
  <si>
    <t>29045</t>
  </si>
  <si>
    <t>56199</t>
  </si>
  <si>
    <t>Roudouallec</t>
  </si>
  <si>
    <t>DOL-DE-BRETAGNE</t>
  </si>
  <si>
    <t>5646</t>
  </si>
  <si>
    <t>35095</t>
  </si>
  <si>
    <t>56200</t>
  </si>
  <si>
    <t>Ruffiac</t>
  </si>
  <si>
    <t>DOMAGNE</t>
  </si>
  <si>
    <t>2290</t>
  </si>
  <si>
    <t>35096</t>
  </si>
  <si>
    <t>56202</t>
  </si>
  <si>
    <t>Saint-Abraham</t>
  </si>
  <si>
    <t>DOMALAIN</t>
  </si>
  <si>
    <t>1985</t>
  </si>
  <si>
    <t>35097</t>
  </si>
  <si>
    <t>56203</t>
  </si>
  <si>
    <t>Saint-Aignan</t>
  </si>
  <si>
    <t>DOMLOUP</t>
  </si>
  <si>
    <t>3185</t>
  </si>
  <si>
    <t>35099</t>
  </si>
  <si>
    <t>56204</t>
  </si>
  <si>
    <t>Saint-Allouestre</t>
  </si>
  <si>
    <t>DOMPIERRE-DU-CHEMIN</t>
  </si>
  <si>
    <t>581</t>
  </si>
  <si>
    <t>35100</t>
  </si>
  <si>
    <t>56205</t>
  </si>
  <si>
    <t>Saint-Armel</t>
  </si>
  <si>
    <t>DOUARNENEZ</t>
  </si>
  <si>
    <t>14208</t>
  </si>
  <si>
    <t>29046</t>
  </si>
  <si>
    <t>56206</t>
  </si>
  <si>
    <t>Saint-Avé</t>
  </si>
  <si>
    <t>DOURDAIN</t>
  </si>
  <si>
    <t>1148</t>
  </si>
  <si>
    <t>35101</t>
  </si>
  <si>
    <t>56207</t>
  </si>
  <si>
    <t>Saint-Barthélemy</t>
  </si>
  <si>
    <t>DROUGES</t>
  </si>
  <si>
    <t>528</t>
  </si>
  <si>
    <t>35102</t>
  </si>
  <si>
    <t>56208</t>
  </si>
  <si>
    <t>Saint-Brieuc-de-Mauron</t>
  </si>
  <si>
    <t>DUAULT</t>
  </si>
  <si>
    <t>362</t>
  </si>
  <si>
    <t>22052</t>
  </si>
  <si>
    <t>56210</t>
  </si>
  <si>
    <t>Saint-Caradec-Trégomel</t>
  </si>
  <si>
    <t>EANCE</t>
  </si>
  <si>
    <t>405</t>
  </si>
  <si>
    <t>35103</t>
  </si>
  <si>
    <t>56211</t>
  </si>
  <si>
    <t>Saint-Congard</t>
  </si>
  <si>
    <t>EDERN</t>
  </si>
  <si>
    <t>2201</t>
  </si>
  <si>
    <t>29048</t>
  </si>
  <si>
    <t>56212</t>
  </si>
  <si>
    <t>Saint-Dolay</t>
  </si>
  <si>
    <t>ELLIANT</t>
  </si>
  <si>
    <t>3175</t>
  </si>
  <si>
    <t>29049</t>
  </si>
  <si>
    <t>56263</t>
  </si>
  <si>
    <t>Sainte-Anne-d'Auray</t>
  </si>
  <si>
    <t>ELVEN</t>
  </si>
  <si>
    <t>5718</t>
  </si>
  <si>
    <t>56209</t>
  </si>
  <si>
    <t>Sainte-Brigitte</t>
  </si>
  <si>
    <t>EPINIAC</t>
  </si>
  <si>
    <t>1402</t>
  </si>
  <si>
    <t>35104</t>
  </si>
  <si>
    <t>56220</t>
  </si>
  <si>
    <t>Sainte-Hélène</t>
  </si>
  <si>
    <t>ERBREE</t>
  </si>
  <si>
    <t>1677</t>
  </si>
  <si>
    <t>35105</t>
  </si>
  <si>
    <t>56213</t>
  </si>
  <si>
    <t>Saint-Gérand</t>
  </si>
  <si>
    <t>ERCE-EN-LAMEE</t>
  </si>
  <si>
    <t>1504</t>
  </si>
  <si>
    <t>35106</t>
  </si>
  <si>
    <t>56214</t>
  </si>
  <si>
    <t>Saint-Gildas-de-Rhuys</t>
  </si>
  <si>
    <t>ERCE-PRES-LIFFRE</t>
  </si>
  <si>
    <t>1761</t>
  </si>
  <si>
    <t>35107</t>
  </si>
  <si>
    <t>56215</t>
  </si>
  <si>
    <t>Saint-Gonnery</t>
  </si>
  <si>
    <t>ERDEVEN</t>
  </si>
  <si>
    <t>3583</t>
  </si>
  <si>
    <t>56216</t>
  </si>
  <si>
    <t>Saint-Gorgon</t>
  </si>
  <si>
    <t>EREAC</t>
  </si>
  <si>
    <t>681</t>
  </si>
  <si>
    <t>22053</t>
  </si>
  <si>
    <t>56218</t>
  </si>
  <si>
    <t>Saint-Gravé</t>
  </si>
  <si>
    <t>ERGUE-GABERIC</t>
  </si>
  <si>
    <t>8290</t>
  </si>
  <si>
    <t>29051</t>
  </si>
  <si>
    <t>56219</t>
  </si>
  <si>
    <t>Saint-Guyomard</t>
  </si>
  <si>
    <t>ERQUY</t>
  </si>
  <si>
    <t>3898</t>
  </si>
  <si>
    <t>22054</t>
  </si>
  <si>
    <t>56221</t>
  </si>
  <si>
    <t>Saint-Jacut-les-Pins</t>
  </si>
  <si>
    <t>ESSE</t>
  </si>
  <si>
    <t>1111</t>
  </si>
  <si>
    <t>35108</t>
  </si>
  <si>
    <t>56222</t>
  </si>
  <si>
    <t>Saint-Jean-Brévelay</t>
  </si>
  <si>
    <t>ETEL</t>
  </si>
  <si>
    <t>1951</t>
  </si>
  <si>
    <t>56223</t>
  </si>
  <si>
    <t>Saint-Jean-la-Poterie</t>
  </si>
  <si>
    <t>ETRELLES</t>
  </si>
  <si>
    <t>2545</t>
  </si>
  <si>
    <t>35109</t>
  </si>
  <si>
    <t>56224</t>
  </si>
  <si>
    <t>Saint-Laurent-sur-Oust</t>
  </si>
  <si>
    <t>ÃƒÂ‰VELLYS</t>
  </si>
  <si>
    <t>3462</t>
  </si>
  <si>
    <t>56225</t>
  </si>
  <si>
    <t>Saint-Léry</t>
  </si>
  <si>
    <t>EVRAN</t>
  </si>
  <si>
    <t>1712</t>
  </si>
  <si>
    <t>22056</t>
  </si>
  <si>
    <t>56226</t>
  </si>
  <si>
    <t>Saint-Malo-de-Beignon</t>
  </si>
  <si>
    <t>EVRIGUET</t>
  </si>
  <si>
    <t>171</t>
  </si>
  <si>
    <t>56227</t>
  </si>
  <si>
    <t>Saint-Malo-des-Trois-Fontaines</t>
  </si>
  <si>
    <t>FEINS</t>
  </si>
  <si>
    <t>941</t>
  </si>
  <si>
    <t>35110</t>
  </si>
  <si>
    <t>56228</t>
  </si>
  <si>
    <t>Saint-Marcel</t>
  </si>
  <si>
    <t>FEREL</t>
  </si>
  <si>
    <t>3151</t>
  </si>
  <si>
    <t>56229</t>
  </si>
  <si>
    <t>Saint-Martin-sur-Oust</t>
  </si>
  <si>
    <t>FLEURIGNE</t>
  </si>
  <si>
    <t>1017</t>
  </si>
  <si>
    <t>35112</t>
  </si>
  <si>
    <t>56230</t>
  </si>
  <si>
    <t>Saint-Nicolas-du-Tertre</t>
  </si>
  <si>
    <t>FORGES-LA-FORET</t>
  </si>
  <si>
    <t>271</t>
  </si>
  <si>
    <t>35114</t>
  </si>
  <si>
    <t>56231</t>
  </si>
  <si>
    <t>Saint-Nolff</t>
  </si>
  <si>
    <t>FOUESNANT</t>
  </si>
  <si>
    <t>9569</t>
  </si>
  <si>
    <t>29058</t>
  </si>
  <si>
    <t>56232</t>
  </si>
  <si>
    <t>Saint-Perreux</t>
  </si>
  <si>
    <t>FOUGERES</t>
  </si>
  <si>
    <t>20235</t>
  </si>
  <si>
    <t>35115</t>
  </si>
  <si>
    <t>56233</t>
  </si>
  <si>
    <t>Saint-Philibert</t>
  </si>
  <si>
    <t>FREHEL</t>
  </si>
  <si>
    <t>1554</t>
  </si>
  <si>
    <t>22179</t>
  </si>
  <si>
    <t>56234</t>
  </si>
  <si>
    <t>Saint-Pierre-Quiberon</t>
  </si>
  <si>
    <t>GACILLY (LA)</t>
  </si>
  <si>
    <t>3956</t>
  </si>
  <si>
    <t>56236</t>
  </si>
  <si>
    <t>Saint-Servant</t>
  </si>
  <si>
    <t>GAEL</t>
  </si>
  <si>
    <t>1667</t>
  </si>
  <si>
    <t>35117</t>
  </si>
  <si>
    <t>56237</t>
  </si>
  <si>
    <t>Saint-Thuriau</t>
  </si>
  <si>
    <t>GAHARD</t>
  </si>
  <si>
    <t>1424</t>
  </si>
  <si>
    <t>35118</t>
  </si>
  <si>
    <t>56238</t>
  </si>
  <si>
    <t>Saint-Tugdual</t>
  </si>
  <si>
    <t>GARLAN</t>
  </si>
  <si>
    <t>1045</t>
  </si>
  <si>
    <t>29059</t>
  </si>
  <si>
    <t>56239</t>
  </si>
  <si>
    <t>Saint-Vincent-sur-Oust</t>
  </si>
  <si>
    <t>GAUSSON</t>
  </si>
  <si>
    <t>629</t>
  </si>
  <si>
    <t>22060</t>
  </si>
  <si>
    <t>56240</t>
  </si>
  <si>
    <t>Sarzeau</t>
  </si>
  <si>
    <t>GAVRES</t>
  </si>
  <si>
    <t>695</t>
  </si>
  <si>
    <t>56241</t>
  </si>
  <si>
    <t>Sauzon</t>
  </si>
  <si>
    <t>GENNES-SUR-SEICHE</t>
  </si>
  <si>
    <t>930</t>
  </si>
  <si>
    <t>35119</t>
  </si>
  <si>
    <t>56242</t>
  </si>
  <si>
    <t>Séglien</t>
  </si>
  <si>
    <t>GESTEL</t>
  </si>
  <si>
    <t>2764</t>
  </si>
  <si>
    <t>56243</t>
  </si>
  <si>
    <t>Séné</t>
  </si>
  <si>
    <t>GEVEZE</t>
  </si>
  <si>
    <t>5161</t>
  </si>
  <si>
    <t>35120</t>
  </si>
  <si>
    <t>56244</t>
  </si>
  <si>
    <t>Sérent</t>
  </si>
  <si>
    <t>GLOMEL</t>
  </si>
  <si>
    <t>1412</t>
  </si>
  <si>
    <t>22061</t>
  </si>
  <si>
    <t>56245</t>
  </si>
  <si>
    <t>Silfiac</t>
  </si>
  <si>
    <t>GOMENE</t>
  </si>
  <si>
    <t>546</t>
  </si>
  <si>
    <t>22062</t>
  </si>
  <si>
    <t>56247</t>
  </si>
  <si>
    <t>Sulniac</t>
  </si>
  <si>
    <t>GOMMENEC'H</t>
  </si>
  <si>
    <t>548</t>
  </si>
  <si>
    <t>22063</t>
  </si>
  <si>
    <t>56248</t>
  </si>
  <si>
    <t>Surzur</t>
  </si>
  <si>
    <t>GOSNE</t>
  </si>
  <si>
    <t>1998</t>
  </si>
  <si>
    <t>35121</t>
  </si>
  <si>
    <t>56249</t>
  </si>
  <si>
    <t>Taupont</t>
  </si>
  <si>
    <t>GOUAREC</t>
  </si>
  <si>
    <t>905</t>
  </si>
  <si>
    <t>22064</t>
  </si>
  <si>
    <t>56250</t>
  </si>
  <si>
    <t>Théhillac</t>
  </si>
  <si>
    <t>GOUDELIN</t>
  </si>
  <si>
    <t>1737</t>
  </si>
  <si>
    <t>22065</t>
  </si>
  <si>
    <t>56251</t>
  </si>
  <si>
    <t>Theix-Noyalo</t>
  </si>
  <si>
    <t>GOUESNACH</t>
  </si>
  <si>
    <t>2752</t>
  </si>
  <si>
    <t>29060</t>
  </si>
  <si>
    <t>56253</t>
  </si>
  <si>
    <t>Tréal</t>
  </si>
  <si>
    <t>GOUESNOU</t>
  </si>
  <si>
    <t>6009</t>
  </si>
  <si>
    <t>29061</t>
  </si>
  <si>
    <t>56254</t>
  </si>
  <si>
    <t>Trédion</t>
  </si>
  <si>
    <t>GOUEZEC</t>
  </si>
  <si>
    <t>1106</t>
  </si>
  <si>
    <t>29062</t>
  </si>
  <si>
    <t>56255</t>
  </si>
  <si>
    <t>Treffléan</t>
  </si>
  <si>
    <t>GOULIEN</t>
  </si>
  <si>
    <t>434</t>
  </si>
  <si>
    <t>29063</t>
  </si>
  <si>
    <t>56256</t>
  </si>
  <si>
    <t>Tréhorenteuc</t>
  </si>
  <si>
    <t>GOULVEN</t>
  </si>
  <si>
    <t>449</t>
  </si>
  <si>
    <t>29064</t>
  </si>
  <si>
    <t>56197</t>
  </si>
  <si>
    <t>Val d'Oust</t>
  </si>
  <si>
    <t>GOURHEL</t>
  </si>
  <si>
    <t>56260</t>
  </si>
  <si>
    <t>Vannes</t>
  </si>
  <si>
    <t>GOURIN</t>
  </si>
  <si>
    <t>3972</t>
  </si>
  <si>
    <t>GOURLIZON</t>
  </si>
  <si>
    <t>898</t>
  </si>
  <si>
    <t>29065</t>
  </si>
  <si>
    <t>GOVEN</t>
  </si>
  <si>
    <t>4422</t>
  </si>
  <si>
    <t>35123</t>
  </si>
  <si>
    <t>GRACE-UZEL</t>
  </si>
  <si>
    <t>427</t>
  </si>
  <si>
    <t>22068</t>
  </si>
  <si>
    <t>GRACES</t>
  </si>
  <si>
    <t>2492</t>
  </si>
  <si>
    <t>22067</t>
  </si>
  <si>
    <t>GRAND-CHAMP</t>
  </si>
  <si>
    <t>5295</t>
  </si>
  <si>
    <t>GRAND-FOUGERAY</t>
  </si>
  <si>
    <t>2462</t>
  </si>
  <si>
    <t>35124</t>
  </si>
  <si>
    <t>GROIX</t>
  </si>
  <si>
    <t>2262</t>
  </si>
  <si>
    <t>GUEGON</t>
  </si>
  <si>
    <t>2296</t>
  </si>
  <si>
    <t>GUEHENNO</t>
  </si>
  <si>
    <t>793</t>
  </si>
  <si>
    <t>GUELTAS</t>
  </si>
  <si>
    <t>511</t>
  </si>
  <si>
    <t>GUEMENE-SUR-SCORFF</t>
  </si>
  <si>
    <t>GUENGAT</t>
  </si>
  <si>
    <t>1755</t>
  </si>
  <si>
    <t>29066</t>
  </si>
  <si>
    <t>GUENIN</t>
  </si>
  <si>
    <t>1718</t>
  </si>
  <si>
    <t>GUENROC</t>
  </si>
  <si>
    <t>219</t>
  </si>
  <si>
    <t>22069</t>
  </si>
  <si>
    <t>GUER</t>
  </si>
  <si>
    <t>6299</t>
  </si>
  <si>
    <t>GUERLÃƒÂ‰DAN</t>
  </si>
  <si>
    <t>2460</t>
  </si>
  <si>
    <t>22158</t>
  </si>
  <si>
    <t>GUERLESQUIN</t>
  </si>
  <si>
    <t>1343</t>
  </si>
  <si>
    <t>29067</t>
  </si>
  <si>
    <t>GUERN</t>
  </si>
  <si>
    <t>GUICHEN</t>
  </si>
  <si>
    <t>8231</t>
  </si>
  <si>
    <t>35126</t>
  </si>
  <si>
    <t>GUICLAN</t>
  </si>
  <si>
    <t>2482</t>
  </si>
  <si>
    <t>29068</t>
  </si>
  <si>
    <t>GUIDEL</t>
  </si>
  <si>
    <t>11410</t>
  </si>
  <si>
    <t>GUIGNEN</t>
  </si>
  <si>
    <t>3821</t>
  </si>
  <si>
    <t>35127</t>
  </si>
  <si>
    <t>GUILER-SUR-GOYEN</t>
  </si>
  <si>
    <t>535</t>
  </si>
  <si>
    <t>29070</t>
  </si>
  <si>
    <t>GUILERS</t>
  </si>
  <si>
    <t>7967</t>
  </si>
  <si>
    <t>29069</t>
  </si>
  <si>
    <t>GUILLAC</t>
  </si>
  <si>
    <t>1376</t>
  </si>
  <si>
    <t>GUILLIERS</t>
  </si>
  <si>
    <t>1342</t>
  </si>
  <si>
    <t>GUILLIGOMARC'H</t>
  </si>
  <si>
    <t>757</t>
  </si>
  <si>
    <t>29071</t>
  </si>
  <si>
    <t>GUILVINEC</t>
  </si>
  <si>
    <t>2704</t>
  </si>
  <si>
    <t>29072</t>
  </si>
  <si>
    <t>GUIMAEC</t>
  </si>
  <si>
    <t>970</t>
  </si>
  <si>
    <t>29073</t>
  </si>
  <si>
    <t>GUIMILIAU</t>
  </si>
  <si>
    <t>1024</t>
  </si>
  <si>
    <t>29074</t>
  </si>
  <si>
    <t>GUINGAMP</t>
  </si>
  <si>
    <t>6900</t>
  </si>
  <si>
    <t>22070</t>
  </si>
  <si>
    <t>GUIPAVAS</t>
  </si>
  <si>
    <t>14418</t>
  </si>
  <si>
    <t>29075</t>
  </si>
  <si>
    <t>GUIPEL</t>
  </si>
  <si>
    <t>1711</t>
  </si>
  <si>
    <t>35128</t>
  </si>
  <si>
    <t>GUIPRY-MESSAC</t>
  </si>
  <si>
    <t>6888</t>
  </si>
  <si>
    <t>35176</t>
  </si>
  <si>
    <t>GUISCRIFF</t>
  </si>
  <si>
    <t>2155</t>
  </si>
  <si>
    <t>GUISSENY</t>
  </si>
  <si>
    <t>2002</t>
  </si>
  <si>
    <t>29077</t>
  </si>
  <si>
    <t>GUITTE</t>
  </si>
  <si>
    <t>693</t>
  </si>
  <si>
    <t>22071</t>
  </si>
  <si>
    <t>GURUNHUEL</t>
  </si>
  <si>
    <t>446</t>
  </si>
  <si>
    <t>22072</t>
  </si>
  <si>
    <t>HANVEC</t>
  </si>
  <si>
    <t>2006</t>
  </si>
  <si>
    <t>29078</t>
  </si>
  <si>
    <t>HEDE-BAZOUGES</t>
  </si>
  <si>
    <t>35130</t>
  </si>
  <si>
    <t>HELLEAN</t>
  </si>
  <si>
    <t>364</t>
  </si>
  <si>
    <t>HEMONSTOIR</t>
  </si>
  <si>
    <t>719</t>
  </si>
  <si>
    <t>22075</t>
  </si>
  <si>
    <t>HENANBIHEN</t>
  </si>
  <si>
    <t>1364</t>
  </si>
  <si>
    <t>22076</t>
  </si>
  <si>
    <t>HENANSAL</t>
  </si>
  <si>
    <t>1164</t>
  </si>
  <si>
    <t>22077</t>
  </si>
  <si>
    <t>HENGOAT</t>
  </si>
  <si>
    <t>221</t>
  </si>
  <si>
    <t>22078</t>
  </si>
  <si>
    <t>HENNEBONT</t>
  </si>
  <si>
    <t>15489</t>
  </si>
  <si>
    <t>HENON</t>
  </si>
  <si>
    <t>2233</t>
  </si>
  <si>
    <t>22079</t>
  </si>
  <si>
    <t>HENVIC</t>
  </si>
  <si>
    <t>1321</t>
  </si>
  <si>
    <t>29079</t>
  </si>
  <si>
    <t>HILLION</t>
  </si>
  <si>
    <t>4097</t>
  </si>
  <si>
    <t>22081</t>
  </si>
  <si>
    <t>HIREL</t>
  </si>
  <si>
    <t>1368</t>
  </si>
  <si>
    <t>35132</t>
  </si>
  <si>
    <t>HOEDIC</t>
  </si>
  <si>
    <t>107</t>
  </si>
  <si>
    <t>HOPITAL-CAMFROUT</t>
  </si>
  <si>
    <t>2216</t>
  </si>
  <si>
    <t>29080</t>
  </si>
  <si>
    <t>HUELGOAT</t>
  </si>
  <si>
    <t>1530</t>
  </si>
  <si>
    <t>29081</t>
  </si>
  <si>
    <t>IFFENDIC</t>
  </si>
  <si>
    <t>4456</t>
  </si>
  <si>
    <t>35133</t>
  </si>
  <si>
    <t>ILE-AUX-MOINES</t>
  </si>
  <si>
    <t>ILE-D'ARZ</t>
  </si>
  <si>
    <t>234</t>
  </si>
  <si>
    <t>ILE-D'HOUAT</t>
  </si>
  <si>
    <t>243</t>
  </si>
  <si>
    <t>ILE-DE-BATZ</t>
  </si>
  <si>
    <t>470</t>
  </si>
  <si>
    <t>29082</t>
  </si>
  <si>
    <t>ILE-DE-BREHAT</t>
  </si>
  <si>
    <t>378</t>
  </si>
  <si>
    <t>22016</t>
  </si>
  <si>
    <t>ILE-DE-SEIN</t>
  </si>
  <si>
    <t>237</t>
  </si>
  <si>
    <t>29083</t>
  </si>
  <si>
    <t>ILE-MOLENE</t>
  </si>
  <si>
    <t>141</t>
  </si>
  <si>
    <t>29084</t>
  </si>
  <si>
    <t>ILE-TUDY</t>
  </si>
  <si>
    <t>745</t>
  </si>
  <si>
    <t>29085</t>
  </si>
  <si>
    <t>ILLIFAUT</t>
  </si>
  <si>
    <t>710</t>
  </si>
  <si>
    <t>22083</t>
  </si>
  <si>
    <t>INGUINIEL</t>
  </si>
  <si>
    <t>2140</t>
  </si>
  <si>
    <t>INZINZAC-LOCHRIST</t>
  </si>
  <si>
    <t>6471</t>
  </si>
  <si>
    <t>IRODOUER</t>
  </si>
  <si>
    <t>2231</t>
  </si>
  <si>
    <t>35135</t>
  </si>
  <si>
    <t>IRVILLAC</t>
  </si>
  <si>
    <t>1428</t>
  </si>
  <si>
    <t>29086</t>
  </si>
  <si>
    <t>JANZE</t>
  </si>
  <si>
    <t>8268</t>
  </si>
  <si>
    <t>35136</t>
  </si>
  <si>
    <t>JAVENE</t>
  </si>
  <si>
    <t>2055</t>
  </si>
  <si>
    <t>35137</t>
  </si>
  <si>
    <t>JOSSELIN</t>
  </si>
  <si>
    <t>2495</t>
  </si>
  <si>
    <t>JUGON-LES-LACS - COMMUNE NOUVELLE</t>
  </si>
  <si>
    <t>2481</t>
  </si>
  <si>
    <t>22084</t>
  </si>
  <si>
    <t>KERBORS</t>
  </si>
  <si>
    <t>315</t>
  </si>
  <si>
    <t>22085</t>
  </si>
  <si>
    <t>KERFOT</t>
  </si>
  <si>
    <t>708</t>
  </si>
  <si>
    <t>22086</t>
  </si>
  <si>
    <t>KERFOURN</t>
  </si>
  <si>
    <t>KERGLOFF</t>
  </si>
  <si>
    <t>920</t>
  </si>
  <si>
    <t>29089</t>
  </si>
  <si>
    <t>KERGRIST</t>
  </si>
  <si>
    <t>KERGRIST-MOELOU</t>
  </si>
  <si>
    <t>648</t>
  </si>
  <si>
    <t>22087</t>
  </si>
  <si>
    <t>KERIEN</t>
  </si>
  <si>
    <t>269</t>
  </si>
  <si>
    <t>22088</t>
  </si>
  <si>
    <t>KERLAZ</t>
  </si>
  <si>
    <t>830</t>
  </si>
  <si>
    <t>29090</t>
  </si>
  <si>
    <t>KERLOUAN</t>
  </si>
  <si>
    <t>2207</t>
  </si>
  <si>
    <t>29091</t>
  </si>
  <si>
    <t>KERMARIA-SULARD</t>
  </si>
  <si>
    <t>1041</t>
  </si>
  <si>
    <t>22090</t>
  </si>
  <si>
    <t>KERMOROC'H</t>
  </si>
  <si>
    <t>456</t>
  </si>
  <si>
    <t>22091</t>
  </si>
  <si>
    <t>KERNASCLEDEN</t>
  </si>
  <si>
    <t>422</t>
  </si>
  <si>
    <t>KERNILIS</t>
  </si>
  <si>
    <t>1461</t>
  </si>
  <si>
    <t>29093</t>
  </si>
  <si>
    <t>KERNOUES</t>
  </si>
  <si>
    <t>713</t>
  </si>
  <si>
    <t>29094</t>
  </si>
  <si>
    <t>KERPERT</t>
  </si>
  <si>
    <t>278</t>
  </si>
  <si>
    <t>22092</t>
  </si>
  <si>
    <t>KERSAINT-PLABENNEC</t>
  </si>
  <si>
    <t>1393</t>
  </si>
  <si>
    <t>29095</t>
  </si>
  <si>
    <t>KERVIGNAC</t>
  </si>
  <si>
    <t>6559</t>
  </si>
  <si>
    <t>L'HERMITAGE</t>
  </si>
  <si>
    <t>4227</t>
  </si>
  <si>
    <t>35131</t>
  </si>
  <si>
    <t>LA BAUSSAINE</t>
  </si>
  <si>
    <t>654</t>
  </si>
  <si>
    <t>35017</t>
  </si>
  <si>
    <t>LA BAZOUGE-DU-DESERT</t>
  </si>
  <si>
    <t>1113</t>
  </si>
  <si>
    <t>35018</t>
  </si>
  <si>
    <t>LA BOSSE-DE-BRETAGNE</t>
  </si>
  <si>
    <t>647</t>
  </si>
  <si>
    <t>35030</t>
  </si>
  <si>
    <t>LA BOUEXIERE</t>
  </si>
  <si>
    <t>4296</t>
  </si>
  <si>
    <t>35031</t>
  </si>
  <si>
    <t>LA BOUILLIE</t>
  </si>
  <si>
    <t>855</t>
  </si>
  <si>
    <t>22012</t>
  </si>
  <si>
    <t>LA BOUSSAC</t>
  </si>
  <si>
    <t>1144</t>
  </si>
  <si>
    <t>35034</t>
  </si>
  <si>
    <t>LA CHAPELLE-AUX-FILTZMEENS</t>
  </si>
  <si>
    <t>825</t>
  </si>
  <si>
    <t>35056</t>
  </si>
  <si>
    <t>LA CHAPELLE-BLANCHE</t>
  </si>
  <si>
    <t>197</t>
  </si>
  <si>
    <t>22036</t>
  </si>
  <si>
    <t>LA CHAPELLE-BOUEXIC</t>
  </si>
  <si>
    <t>1406</t>
  </si>
  <si>
    <t>35057</t>
  </si>
  <si>
    <t>LA CHAPELLE-CHAUSSEE</t>
  </si>
  <si>
    <t>1254</t>
  </si>
  <si>
    <t>35058</t>
  </si>
  <si>
    <t>LA CHAPELLE-DE-BRAIN</t>
  </si>
  <si>
    <t>962</t>
  </si>
  <si>
    <t>35064</t>
  </si>
  <si>
    <t>LA CHAPELLE-DES-FOUGERETZ</t>
  </si>
  <si>
    <t>4806</t>
  </si>
  <si>
    <t>35059</t>
  </si>
  <si>
    <t>LA CHAPELLE-ERBREE</t>
  </si>
  <si>
    <t>35061</t>
  </si>
  <si>
    <t>LA CHAPELLE-JANSON</t>
  </si>
  <si>
    <t>1434</t>
  </si>
  <si>
    <t>35062</t>
  </si>
  <si>
    <t>LA CHAPELLE-NEUVE</t>
  </si>
  <si>
    <t>965</t>
  </si>
  <si>
    <t>421</t>
  </si>
  <si>
    <t>22037</t>
  </si>
  <si>
    <t>LA CHAPELLE-SAINT-AUBERT</t>
  </si>
  <si>
    <t>35063</t>
  </si>
  <si>
    <t>LA CHAPELLE-THOUARAULT</t>
  </si>
  <si>
    <t>2070</t>
  </si>
  <si>
    <t>35065</t>
  </si>
  <si>
    <t>LA CHEZE</t>
  </si>
  <si>
    <t>570</t>
  </si>
  <si>
    <t>22039</t>
  </si>
  <si>
    <t>LA COUYERE</t>
  </si>
  <si>
    <t>512</t>
  </si>
  <si>
    <t>35089</t>
  </si>
  <si>
    <t>LA CROIX-HELLEAN</t>
  </si>
  <si>
    <t>LA DOMINELAIS</t>
  </si>
  <si>
    <t>1350</t>
  </si>
  <si>
    <t>35098</t>
  </si>
  <si>
    <t>LA FEUILLEE</t>
  </si>
  <si>
    <t>638</t>
  </si>
  <si>
    <t>29054</t>
  </si>
  <si>
    <t>LA FONTENELLE</t>
  </si>
  <si>
    <t>539</t>
  </si>
  <si>
    <t>35113</t>
  </si>
  <si>
    <t>LA FOREST-LANDERNEAU</t>
  </si>
  <si>
    <t>1817</t>
  </si>
  <si>
    <t>29056</t>
  </si>
  <si>
    <t>LA FORET-FOUESNANT</t>
  </si>
  <si>
    <t>3289</t>
  </si>
  <si>
    <t>29057</t>
  </si>
  <si>
    <t>LA FRESNAIS</t>
  </si>
  <si>
    <t>35116</t>
  </si>
  <si>
    <t>LA GOUESNIERE</t>
  </si>
  <si>
    <t>1799</t>
  </si>
  <si>
    <t>35122</t>
  </si>
  <si>
    <t>LA GREE-SAINT-LAURENT</t>
  </si>
  <si>
    <t>341</t>
  </si>
  <si>
    <t>LA GUERCHE-DE-BRETAGNE</t>
  </si>
  <si>
    <t>4281</t>
  </si>
  <si>
    <t>35125</t>
  </si>
  <si>
    <t>LA HARMOYE</t>
  </si>
  <si>
    <t>22073</t>
  </si>
  <si>
    <t>LA LANDEC</t>
  </si>
  <si>
    <t>749</t>
  </si>
  <si>
    <t>22097</t>
  </si>
  <si>
    <t>LA MALHOURE</t>
  </si>
  <si>
    <t>558</t>
  </si>
  <si>
    <t>22140</t>
  </si>
  <si>
    <t>LA MARTYRE</t>
  </si>
  <si>
    <t>766</t>
  </si>
  <si>
    <t>29144</t>
  </si>
  <si>
    <t>LA MEAUGON</t>
  </si>
  <si>
    <t>1279</t>
  </si>
  <si>
    <t>22144</t>
  </si>
  <si>
    <t>LA MEZIERE</t>
  </si>
  <si>
    <t>4644</t>
  </si>
  <si>
    <t>35177</t>
  </si>
  <si>
    <t>LA MOTTE</t>
  </si>
  <si>
    <t>2130</t>
  </si>
  <si>
    <t>22155</t>
  </si>
  <si>
    <t>LA NOE-BLANCHE</t>
  </si>
  <si>
    <t>35202</t>
  </si>
  <si>
    <t>LA NOUAYE</t>
  </si>
  <si>
    <t>35203</t>
  </si>
  <si>
    <t>LA PRENESSAYE</t>
  </si>
  <si>
    <t>885</t>
  </si>
  <si>
    <t>22255</t>
  </si>
  <si>
    <t>LA RICHARDAIS</t>
  </si>
  <si>
    <t>35241</t>
  </si>
  <si>
    <t>LA ROCHE-BERNARD</t>
  </si>
  <si>
    <t>666</t>
  </si>
  <si>
    <t>LA ROCHE-DERRIEN</t>
  </si>
  <si>
    <t>22264</t>
  </si>
  <si>
    <t>LA ROCHE-MAURICE</t>
  </si>
  <si>
    <t>1882</t>
  </si>
  <si>
    <t>29237</t>
  </si>
  <si>
    <t>LA SELLE-EN-LUITRE</t>
  </si>
  <si>
    <t>582</t>
  </si>
  <si>
    <t>35324</t>
  </si>
  <si>
    <t>LA SELLE-GUERCHAISE</t>
  </si>
  <si>
    <t>157</t>
  </si>
  <si>
    <t>35325</t>
  </si>
  <si>
    <t>LA TRINITE-PORHOET</t>
  </si>
  <si>
    <t>684</t>
  </si>
  <si>
    <t>LA TRINITE-SUR-MER</t>
  </si>
  <si>
    <t>1623</t>
  </si>
  <si>
    <t>LA TRINITE-SURZUR</t>
  </si>
  <si>
    <t>LA VICOMTE-SUR-RANCE</t>
  </si>
  <si>
    <t>1046</t>
  </si>
  <si>
    <t>22385</t>
  </si>
  <si>
    <t>LA VILLE-ES-NONAIS</t>
  </si>
  <si>
    <t>1166</t>
  </si>
  <si>
    <t>35358</t>
  </si>
  <si>
    <t>LA VRAIE-CROIX</t>
  </si>
  <si>
    <t>1437</t>
  </si>
  <si>
    <t>LAIGNELET</t>
  </si>
  <si>
    <t>1158</t>
  </si>
  <si>
    <t>35138</t>
  </si>
  <si>
    <t>LAILLE</t>
  </si>
  <si>
    <t>5117</t>
  </si>
  <si>
    <t>35139</t>
  </si>
  <si>
    <t>LALLEU</t>
  </si>
  <si>
    <t>587</t>
  </si>
  <si>
    <t>35140</t>
  </si>
  <si>
    <t>LAMBALLE</t>
  </si>
  <si>
    <t>13465</t>
  </si>
  <si>
    <t>22093</t>
  </si>
  <si>
    <t>LAMPAUL-GUIMILIAU</t>
  </si>
  <si>
    <t>2079</t>
  </si>
  <si>
    <t>29097</t>
  </si>
  <si>
    <t>LAMPAUL-PLOUARZEL</t>
  </si>
  <si>
    <t>2093</t>
  </si>
  <si>
    <t>29098</t>
  </si>
  <si>
    <t>LAMPAUL-PLOUDALMEZEAU</t>
  </si>
  <si>
    <t>842</t>
  </si>
  <si>
    <t>29099</t>
  </si>
  <si>
    <t>LANARVILY</t>
  </si>
  <si>
    <t>430</t>
  </si>
  <si>
    <t>29100</t>
  </si>
  <si>
    <t>LANCIEUX</t>
  </si>
  <si>
    <t>1517</t>
  </si>
  <si>
    <t>22094</t>
  </si>
  <si>
    <t>LANDAUL</t>
  </si>
  <si>
    <t>LANDAVRAN</t>
  </si>
  <si>
    <t>688</t>
  </si>
  <si>
    <t>35141</t>
  </si>
  <si>
    <t>LANDEAN</t>
  </si>
  <si>
    <t>1247</t>
  </si>
  <si>
    <t>35142</t>
  </si>
  <si>
    <t>LANDEBAERON</t>
  </si>
  <si>
    <t>187</t>
  </si>
  <si>
    <t>22095</t>
  </si>
  <si>
    <t>LANDEBIA</t>
  </si>
  <si>
    <t>492</t>
  </si>
  <si>
    <t>22096</t>
  </si>
  <si>
    <t>LANDEDA</t>
  </si>
  <si>
    <t>3575</t>
  </si>
  <si>
    <t>29101</t>
  </si>
  <si>
    <t>LANDEHEN</t>
  </si>
  <si>
    <t>1408</t>
  </si>
  <si>
    <t>22098</t>
  </si>
  <si>
    <t>LANDELEAU</t>
  </si>
  <si>
    <t>944</t>
  </si>
  <si>
    <t>29102</t>
  </si>
  <si>
    <t>LANDERNEAU</t>
  </si>
  <si>
    <t>15746</t>
  </si>
  <si>
    <t>29103</t>
  </si>
  <si>
    <t>LANDEVANT</t>
  </si>
  <si>
    <t>3612</t>
  </si>
  <si>
    <t>LANDEVENNEC</t>
  </si>
  <si>
    <t>335</t>
  </si>
  <si>
    <t>29104</t>
  </si>
  <si>
    <t>LANDIVISIAU</t>
  </si>
  <si>
    <t>9079</t>
  </si>
  <si>
    <t>29105</t>
  </si>
  <si>
    <t>LANDREVARZEC</t>
  </si>
  <si>
    <t>1827</t>
  </si>
  <si>
    <t>29106</t>
  </si>
  <si>
    <t>LANDUDAL</t>
  </si>
  <si>
    <t>879</t>
  </si>
  <si>
    <t>29107</t>
  </si>
  <si>
    <t>LANDUDEC</t>
  </si>
  <si>
    <t>1401</t>
  </si>
  <si>
    <t>29108</t>
  </si>
  <si>
    <t>LANDUJAN</t>
  </si>
  <si>
    <t>35143</t>
  </si>
  <si>
    <t>LANDUNVEZ</t>
  </si>
  <si>
    <t>1483</t>
  </si>
  <si>
    <t>29109</t>
  </si>
  <si>
    <t>LANESTER</t>
  </si>
  <si>
    <t>LANFAINS</t>
  </si>
  <si>
    <t>1079</t>
  </si>
  <si>
    <t>22099</t>
  </si>
  <si>
    <t>LANGAN</t>
  </si>
  <si>
    <t>917</t>
  </si>
  <si>
    <t>35144</t>
  </si>
  <si>
    <t>LANGAST</t>
  </si>
  <si>
    <t>22100</t>
  </si>
  <si>
    <t>LANGOAT</t>
  </si>
  <si>
    <t>1161</t>
  </si>
  <si>
    <t>22101</t>
  </si>
  <si>
    <t>LANGOELAN</t>
  </si>
  <si>
    <t>388</t>
  </si>
  <si>
    <t>LANGOLEN</t>
  </si>
  <si>
    <t>868</t>
  </si>
  <si>
    <t>29110</t>
  </si>
  <si>
    <t>LANGON</t>
  </si>
  <si>
    <t>1463</t>
  </si>
  <si>
    <t>35145</t>
  </si>
  <si>
    <t>LANGONNET</t>
  </si>
  <si>
    <t>1858</t>
  </si>
  <si>
    <t>LANGOUET</t>
  </si>
  <si>
    <t>35146</t>
  </si>
  <si>
    <t>LANGROLAY-SUR-RANCE</t>
  </si>
  <si>
    <t>909</t>
  </si>
  <si>
    <t>22103</t>
  </si>
  <si>
    <t>LANGUEDIAS</t>
  </si>
  <si>
    <t>489</t>
  </si>
  <si>
    <t>22104</t>
  </si>
  <si>
    <t>LANGUENAN</t>
  </si>
  <si>
    <t>1174</t>
  </si>
  <si>
    <t>22105</t>
  </si>
  <si>
    <t>LANGUEUX</t>
  </si>
  <si>
    <t>7570</t>
  </si>
  <si>
    <t>22106</t>
  </si>
  <si>
    <t>LANGUIDIC</t>
  </si>
  <si>
    <t>7772</t>
  </si>
  <si>
    <t>LANHELIN</t>
  </si>
  <si>
    <t>1014</t>
  </si>
  <si>
    <t>35147</t>
  </si>
  <si>
    <t>LANHOUARNEAU</t>
  </si>
  <si>
    <t>1323</t>
  </si>
  <si>
    <t>29111</t>
  </si>
  <si>
    <t>LANILDUT</t>
  </si>
  <si>
    <t>947</t>
  </si>
  <si>
    <t>29112</t>
  </si>
  <si>
    <t>LANLEFF</t>
  </si>
  <si>
    <t>121</t>
  </si>
  <si>
    <t>22108</t>
  </si>
  <si>
    <t>LANLOUP</t>
  </si>
  <si>
    <t>241</t>
  </si>
  <si>
    <t>22109</t>
  </si>
  <si>
    <t>LANMERIN</t>
  </si>
  <si>
    <t>22110</t>
  </si>
  <si>
    <t>LANMEUR</t>
  </si>
  <si>
    <t>2187</t>
  </si>
  <si>
    <t>29113</t>
  </si>
  <si>
    <t>LANMODEZ</t>
  </si>
  <si>
    <t>428</t>
  </si>
  <si>
    <t>22111</t>
  </si>
  <si>
    <t>LANNEANOU</t>
  </si>
  <si>
    <t>381</t>
  </si>
  <si>
    <t>29114</t>
  </si>
  <si>
    <t>LANNEBERT</t>
  </si>
  <si>
    <t>454</t>
  </si>
  <si>
    <t>22112</t>
  </si>
  <si>
    <t>LANNEDERN</t>
  </si>
  <si>
    <t>304</t>
  </si>
  <si>
    <t>29115</t>
  </si>
  <si>
    <t>LANNEUFFRET</t>
  </si>
  <si>
    <t>145</t>
  </si>
  <si>
    <t>29116</t>
  </si>
  <si>
    <t>LANNILIS</t>
  </si>
  <si>
    <t>5473</t>
  </si>
  <si>
    <t>29117</t>
  </si>
  <si>
    <t>LANNION</t>
  </si>
  <si>
    <t>19827</t>
  </si>
  <si>
    <t>22113</t>
  </si>
  <si>
    <t>LANOUEE</t>
  </si>
  <si>
    <t>1769</t>
  </si>
  <si>
    <t>LANRELAS</t>
  </si>
  <si>
    <t>820</t>
  </si>
  <si>
    <t>22114</t>
  </si>
  <si>
    <t>LANRIGAN</t>
  </si>
  <si>
    <t>151</t>
  </si>
  <si>
    <t>35148</t>
  </si>
  <si>
    <t>LANRIVAIN</t>
  </si>
  <si>
    <t>486</t>
  </si>
  <si>
    <t>22115</t>
  </si>
  <si>
    <t>LANRIVOARE</t>
  </si>
  <si>
    <t>1459</t>
  </si>
  <si>
    <t>29119</t>
  </si>
  <si>
    <t>LANRODEC</t>
  </si>
  <si>
    <t>1286</t>
  </si>
  <si>
    <t>22116</t>
  </si>
  <si>
    <t>LANTIC</t>
  </si>
  <si>
    <t>1657</t>
  </si>
  <si>
    <t>22117</t>
  </si>
  <si>
    <t>LANTILLAC</t>
  </si>
  <si>
    <t>307</t>
  </si>
  <si>
    <t>LANVALLAY</t>
  </si>
  <si>
    <t>4070</t>
  </si>
  <si>
    <t>22118</t>
  </si>
  <si>
    <t>LANVAUDAN</t>
  </si>
  <si>
    <t>792</t>
  </si>
  <si>
    <t>LANVELLEC</t>
  </si>
  <si>
    <t>595</t>
  </si>
  <si>
    <t>22119</t>
  </si>
  <si>
    <t>LANVENEGEN</t>
  </si>
  <si>
    <t>1165</t>
  </si>
  <si>
    <t>LANVEOC</t>
  </si>
  <si>
    <t>2172</t>
  </si>
  <si>
    <t>29120</t>
  </si>
  <si>
    <t>LANVOLLON</t>
  </si>
  <si>
    <t>1749</t>
  </si>
  <si>
    <t>22121</t>
  </si>
  <si>
    <t>LARMOR-BADEN</t>
  </si>
  <si>
    <t>907</t>
  </si>
  <si>
    <t>LARMOR-PLAGE</t>
  </si>
  <si>
    <t>8182</t>
  </si>
  <si>
    <t>LARRE</t>
  </si>
  <si>
    <t>LASSY</t>
  </si>
  <si>
    <t>1613</t>
  </si>
  <si>
    <t>35149</t>
  </si>
  <si>
    <t>LAURENAN</t>
  </si>
  <si>
    <t>734</t>
  </si>
  <si>
    <t>22122</t>
  </si>
  <si>
    <t>LAUZACH</t>
  </si>
  <si>
    <t>1122</t>
  </si>
  <si>
    <t>LAZ</t>
  </si>
  <si>
    <t>665</t>
  </si>
  <si>
    <t>29122</t>
  </si>
  <si>
    <t>LE BODEO</t>
  </si>
  <si>
    <t>162</t>
  </si>
  <si>
    <t>22009</t>
  </si>
  <si>
    <t>LE CAMBOUT</t>
  </si>
  <si>
    <t>443</t>
  </si>
  <si>
    <t>22027</t>
  </si>
  <si>
    <t>LE CHATELLIER</t>
  </si>
  <si>
    <t>411</t>
  </si>
  <si>
    <t>35071</t>
  </si>
  <si>
    <t>LE CLOITRE-PLEYBEN</t>
  </si>
  <si>
    <t>540</t>
  </si>
  <si>
    <t>29033</t>
  </si>
  <si>
    <t>LE CLOITRE-SAINT-THEGONNEC</t>
  </si>
  <si>
    <t>663</t>
  </si>
  <si>
    <t>29034</t>
  </si>
  <si>
    <t>LE CONQUET</t>
  </si>
  <si>
    <t>2662</t>
  </si>
  <si>
    <t>29040</t>
  </si>
  <si>
    <t>LE COURS</t>
  </si>
  <si>
    <t>662</t>
  </si>
  <si>
    <t>LE CROISTY</t>
  </si>
  <si>
    <t>LE CROUAIS</t>
  </si>
  <si>
    <t>553</t>
  </si>
  <si>
    <t>35091</t>
  </si>
  <si>
    <t>LE DRENNEC</t>
  </si>
  <si>
    <t>1800</t>
  </si>
  <si>
    <t>29047</t>
  </si>
  <si>
    <t>LE FAOU</t>
  </si>
  <si>
    <t>1723</t>
  </si>
  <si>
    <t>29053</t>
  </si>
  <si>
    <t>LE FAOUET</t>
  </si>
  <si>
    <t>2815</t>
  </si>
  <si>
    <t>390</t>
  </si>
  <si>
    <t>22057</t>
  </si>
  <si>
    <t>LE FERRE</t>
  </si>
  <si>
    <t>689</t>
  </si>
  <si>
    <t>35111</t>
  </si>
  <si>
    <t>LE FOEIL</t>
  </si>
  <si>
    <t>1454</t>
  </si>
  <si>
    <t>22059</t>
  </si>
  <si>
    <t>LE FOLGOET</t>
  </si>
  <si>
    <t>3156</t>
  </si>
  <si>
    <t>29055</t>
  </si>
  <si>
    <t>LE GUERNO</t>
  </si>
  <si>
    <t>943</t>
  </si>
  <si>
    <t>LE HAUT-CORLAY</t>
  </si>
  <si>
    <t>22074</t>
  </si>
  <si>
    <t>LE HEZO</t>
  </si>
  <si>
    <t>782</t>
  </si>
  <si>
    <t>LE HINGLE</t>
  </si>
  <si>
    <t>900</t>
  </si>
  <si>
    <t>22082</t>
  </si>
  <si>
    <t>LE JUCH</t>
  </si>
  <si>
    <t>725</t>
  </si>
  <si>
    <t>29087</t>
  </si>
  <si>
    <t>LE LESLAY</t>
  </si>
  <si>
    <t>155</t>
  </si>
  <si>
    <t>22126</t>
  </si>
  <si>
    <t>LE LOROUX</t>
  </si>
  <si>
    <t>35157</t>
  </si>
  <si>
    <t>LE MERZER</t>
  </si>
  <si>
    <t>977</t>
  </si>
  <si>
    <t>22150</t>
  </si>
  <si>
    <t>LE MINIHIC-SUR-RANCE</t>
  </si>
  <si>
    <t>1420</t>
  </si>
  <si>
    <t>35181</t>
  </si>
  <si>
    <t>LE MOUSTOIR</t>
  </si>
  <si>
    <t>674</t>
  </si>
  <si>
    <t>22157</t>
  </si>
  <si>
    <t>LE PALAIS</t>
  </si>
  <si>
    <t>2579</t>
  </si>
  <si>
    <t>LE PERTRE</t>
  </si>
  <si>
    <t>1390</t>
  </si>
  <si>
    <t>35217</t>
  </si>
  <si>
    <t>LE PETIT-FOUGERAY</t>
  </si>
  <si>
    <t>895</t>
  </si>
  <si>
    <t>35218</t>
  </si>
  <si>
    <t>LE PONTHOU</t>
  </si>
  <si>
    <t>173</t>
  </si>
  <si>
    <t>29219</t>
  </si>
  <si>
    <t>LE QUILLIO</t>
  </si>
  <si>
    <t>554</t>
  </si>
  <si>
    <t>22260</t>
  </si>
  <si>
    <t>LE QUIOU</t>
  </si>
  <si>
    <t>314</t>
  </si>
  <si>
    <t>22263</t>
  </si>
  <si>
    <t>LE RELECQ-KERHUON</t>
  </si>
  <si>
    <t>11470</t>
  </si>
  <si>
    <t>29235</t>
  </si>
  <si>
    <t>LE RHEU</t>
  </si>
  <si>
    <t>8365</t>
  </si>
  <si>
    <t>35240</t>
  </si>
  <si>
    <t>LE SAINT</t>
  </si>
  <si>
    <t>599</t>
  </si>
  <si>
    <t>LE SEL-DE-BRETAGNE</t>
  </si>
  <si>
    <t>35322</t>
  </si>
  <si>
    <t>LE SOURN</t>
  </si>
  <si>
    <t>2117</t>
  </si>
  <si>
    <t>LE THEIL-DE-BRETAGNE</t>
  </si>
  <si>
    <t>1776</t>
  </si>
  <si>
    <t>35333</t>
  </si>
  <si>
    <t>LE TIERCENT</t>
  </si>
  <si>
    <t>164</t>
  </si>
  <si>
    <t>35336</t>
  </si>
  <si>
    <t>LE TOUR-DU-PARC</t>
  </si>
  <si>
    <t>1233</t>
  </si>
  <si>
    <t>LE TREHOU</t>
  </si>
  <si>
    <t>625</t>
  </si>
  <si>
    <t>29294</t>
  </si>
  <si>
    <t>LE TREVOUX</t>
  </si>
  <si>
    <t>1609</t>
  </si>
  <si>
    <t>29300</t>
  </si>
  <si>
    <t>LE TRONCHET</t>
  </si>
  <si>
    <t>1156</t>
  </si>
  <si>
    <t>35362</t>
  </si>
  <si>
    <t>LE VERGER</t>
  </si>
  <si>
    <t>1445</t>
  </si>
  <si>
    <t>35351</t>
  </si>
  <si>
    <t>LE VIEUX-BOURG</t>
  </si>
  <si>
    <t>22386</t>
  </si>
  <si>
    <t>LE VIEUX-MARCHE</t>
  </si>
  <si>
    <t>1339</t>
  </si>
  <si>
    <t>22387</t>
  </si>
  <si>
    <t>LE VIVIER-SUR-MER</t>
  </si>
  <si>
    <t>1049</t>
  </si>
  <si>
    <t>35361</t>
  </si>
  <si>
    <t>LECOUSSE</t>
  </si>
  <si>
    <t>3178</t>
  </si>
  <si>
    <t>35150</t>
  </si>
  <si>
    <t>LEHON</t>
  </si>
  <si>
    <t>3072</t>
  </si>
  <si>
    <t>22123</t>
  </si>
  <si>
    <t>LENNON</t>
  </si>
  <si>
    <t>29123</t>
  </si>
  <si>
    <t>LES BRULAIS</t>
  </si>
  <si>
    <t>35046</t>
  </si>
  <si>
    <t>LES CHAMPS-GERAUX</t>
  </si>
  <si>
    <t>22035</t>
  </si>
  <si>
    <t>LES FORGES</t>
  </si>
  <si>
    <t>461</t>
  </si>
  <si>
    <t>LES FOUGERETS</t>
  </si>
  <si>
    <t>934</t>
  </si>
  <si>
    <t>LES IFFS</t>
  </si>
  <si>
    <t>35134</t>
  </si>
  <si>
    <t>LESCOUET-GOUAREC</t>
  </si>
  <si>
    <t>215</t>
  </si>
  <si>
    <t>22124</t>
  </si>
  <si>
    <t>LESNEVEN</t>
  </si>
  <si>
    <t>7290</t>
  </si>
  <si>
    <t>29124</t>
  </si>
  <si>
    <t>LEUHAN</t>
  </si>
  <si>
    <t>794</t>
  </si>
  <si>
    <t>29125</t>
  </si>
  <si>
    <t>LEZARDRIEUX</t>
  </si>
  <si>
    <t>22127</t>
  </si>
  <si>
    <t>LIEURON</t>
  </si>
  <si>
    <t>789</t>
  </si>
  <si>
    <t>35151</t>
  </si>
  <si>
    <t>LIFFRE</t>
  </si>
  <si>
    <t>7370</t>
  </si>
  <si>
    <t>35152</t>
  </si>
  <si>
    <t>LIGNOL</t>
  </si>
  <si>
    <t>LILLEMER</t>
  </si>
  <si>
    <t>347</t>
  </si>
  <si>
    <t>35153</t>
  </si>
  <si>
    <t>LIMERZEL</t>
  </si>
  <si>
    <t>LIVRE-SUR-CHANGEON</t>
  </si>
  <si>
    <t>1682</t>
  </si>
  <si>
    <t>35154</t>
  </si>
  <si>
    <t>LIZIO</t>
  </si>
  <si>
    <t>737</t>
  </si>
  <si>
    <t>LOC-BREVALAIRE</t>
  </si>
  <si>
    <t>194</t>
  </si>
  <si>
    <t>29126</t>
  </si>
  <si>
    <t>LOC-EGUINER</t>
  </si>
  <si>
    <t>386</t>
  </si>
  <si>
    <t>29128</t>
  </si>
  <si>
    <t>LOC-ENVEL</t>
  </si>
  <si>
    <t>69</t>
  </si>
  <si>
    <t>22129</t>
  </si>
  <si>
    <t>LOCARN</t>
  </si>
  <si>
    <t>403</t>
  </si>
  <si>
    <t>22128</t>
  </si>
  <si>
    <t>LOCMALO</t>
  </si>
  <si>
    <t>LOCMARIA</t>
  </si>
  <si>
    <t>870</t>
  </si>
  <si>
    <t>LOCMARIA-BERRIEN</t>
  </si>
  <si>
    <t>244</t>
  </si>
  <si>
    <t>29129</t>
  </si>
  <si>
    <t>LOCMARIA-GRAND-CHAMP</t>
  </si>
  <si>
    <t>1633</t>
  </si>
  <si>
    <t>LOCMARIA-PLOUZANE</t>
  </si>
  <si>
    <t>4987</t>
  </si>
  <si>
    <t>29130</t>
  </si>
  <si>
    <t>LOCMARIAQUER</t>
  </si>
  <si>
    <t>1565</t>
  </si>
  <si>
    <t>LOCMELAR</t>
  </si>
  <si>
    <t>459</t>
  </si>
  <si>
    <t>29131</t>
  </si>
  <si>
    <t>LOCMINE</t>
  </si>
  <si>
    <t>4159</t>
  </si>
  <si>
    <t>LOCMIQUELIC</t>
  </si>
  <si>
    <t>4098</t>
  </si>
  <si>
    <t>LOCOAL-MENDON</t>
  </si>
  <si>
    <t>3365</t>
  </si>
  <si>
    <t>LOCQUELTAS</t>
  </si>
  <si>
    <t>LOCQUENOLE</t>
  </si>
  <si>
    <t>791</t>
  </si>
  <si>
    <t>29132</t>
  </si>
  <si>
    <t>LOCQUIREC</t>
  </si>
  <si>
    <t>1347</t>
  </si>
  <si>
    <t>29133</t>
  </si>
  <si>
    <t>LOCRONAN</t>
  </si>
  <si>
    <t>814</t>
  </si>
  <si>
    <t>29134</t>
  </si>
  <si>
    <t>LOCTUDY</t>
  </si>
  <si>
    <t>4029</t>
  </si>
  <si>
    <t>29135</t>
  </si>
  <si>
    <t>LOCUNOLE</t>
  </si>
  <si>
    <t>29136</t>
  </si>
  <si>
    <t>LOGONNA-DAOULAS</t>
  </si>
  <si>
    <t>2116</t>
  </si>
  <si>
    <t>29137</t>
  </si>
  <si>
    <t>LOGUIVY-PLOUGRAS</t>
  </si>
  <si>
    <t>919</t>
  </si>
  <si>
    <t>22131</t>
  </si>
  <si>
    <t>LOHEAC</t>
  </si>
  <si>
    <t>657</t>
  </si>
  <si>
    <t>35155</t>
  </si>
  <si>
    <t>LOHUEC</t>
  </si>
  <si>
    <t>267</t>
  </si>
  <si>
    <t>22132</t>
  </si>
  <si>
    <t>LONGAULNAY</t>
  </si>
  <si>
    <t>637</t>
  </si>
  <si>
    <t>35156</t>
  </si>
  <si>
    <t>LOPEREC</t>
  </si>
  <si>
    <t>850</t>
  </si>
  <si>
    <t>29139</t>
  </si>
  <si>
    <t>LOPERHET</t>
  </si>
  <si>
    <t>3609</t>
  </si>
  <si>
    <t>29140</t>
  </si>
  <si>
    <t>LOQUEFFRET</t>
  </si>
  <si>
    <t>358</t>
  </si>
  <si>
    <t>29141</t>
  </si>
  <si>
    <t>LORIENT</t>
  </si>
  <si>
    <t>57567</t>
  </si>
  <si>
    <t>LOSCOUET-SUR-MEU</t>
  </si>
  <si>
    <t>646</t>
  </si>
  <si>
    <t>22133</t>
  </si>
  <si>
    <t>LOTHEY</t>
  </si>
  <si>
    <t>467</t>
  </si>
  <si>
    <t>29142</t>
  </si>
  <si>
    <t>LOUANNEC</t>
  </si>
  <si>
    <t>3078</t>
  </si>
  <si>
    <t>22134</t>
  </si>
  <si>
    <t>LOUARGAT</t>
  </si>
  <si>
    <t>22135</t>
  </si>
  <si>
    <t>LOUDEAC</t>
  </si>
  <si>
    <t>9615</t>
  </si>
  <si>
    <t>22136</t>
  </si>
  <si>
    <t>LOURMAIS</t>
  </si>
  <si>
    <t>336</t>
  </si>
  <si>
    <t>35159</t>
  </si>
  <si>
    <t>LOUTEHEL</t>
  </si>
  <si>
    <t>263</t>
  </si>
  <si>
    <t>35160</t>
  </si>
  <si>
    <t>LOUVIGNE-DE-BAIS</t>
  </si>
  <si>
    <t>35161</t>
  </si>
  <si>
    <t>LOUVIGNE-DU-DESERT</t>
  </si>
  <si>
    <t>3417</t>
  </si>
  <si>
    <t>35162</t>
  </si>
  <si>
    <t>LOYAT</t>
  </si>
  <si>
    <t>1640</t>
  </si>
  <si>
    <t>LUITRE</t>
  </si>
  <si>
    <t>1299</t>
  </si>
  <si>
    <t>35163</t>
  </si>
  <si>
    <t>MAEL-CARHAIX</t>
  </si>
  <si>
    <t>1522</t>
  </si>
  <si>
    <t>22137</t>
  </si>
  <si>
    <t>MAEL-PESTIVIEN</t>
  </si>
  <si>
    <t>402</t>
  </si>
  <si>
    <t>22138</t>
  </si>
  <si>
    <t>MAEN ROCH</t>
  </si>
  <si>
    <t>4719</t>
  </si>
  <si>
    <t>35257</t>
  </si>
  <si>
    <t>MAGOAR</t>
  </si>
  <si>
    <t>87</t>
  </si>
  <si>
    <t>22139</t>
  </si>
  <si>
    <t>MAHALON</t>
  </si>
  <si>
    <t>950</t>
  </si>
  <si>
    <t>29143</t>
  </si>
  <si>
    <t>MALANSAC</t>
  </si>
  <si>
    <t>2167</t>
  </si>
  <si>
    <t>MALESTROIT</t>
  </si>
  <si>
    <t>2459</t>
  </si>
  <si>
    <t>MALGUENAC</t>
  </si>
  <si>
    <t>1823</t>
  </si>
  <si>
    <t>MANTALLOT</t>
  </si>
  <si>
    <t>228</t>
  </si>
  <si>
    <t>22141</t>
  </si>
  <si>
    <t>MARCILLE-RAOUL</t>
  </si>
  <si>
    <t>796</t>
  </si>
  <si>
    <t>35164</t>
  </si>
  <si>
    <t>MARCILLE-ROBERT</t>
  </si>
  <si>
    <t>35165</t>
  </si>
  <si>
    <t>MARPIRE</t>
  </si>
  <si>
    <t>1075</t>
  </si>
  <si>
    <t>35166</t>
  </si>
  <si>
    <t>MARTIGNE-FERCHAUD</t>
  </si>
  <si>
    <t>2605</t>
  </si>
  <si>
    <t>35167</t>
  </si>
  <si>
    <t>MARZAN</t>
  </si>
  <si>
    <t>2263</t>
  </si>
  <si>
    <t>MATIGNON</t>
  </si>
  <si>
    <t>1643</t>
  </si>
  <si>
    <t>22143</t>
  </si>
  <si>
    <t>MAURON</t>
  </si>
  <si>
    <t>3105</t>
  </si>
  <si>
    <t>MAXENT</t>
  </si>
  <si>
    <t>1471</t>
  </si>
  <si>
    <t>35169</t>
  </si>
  <si>
    <t>MECE</t>
  </si>
  <si>
    <t>601</t>
  </si>
  <si>
    <t>35170</t>
  </si>
  <si>
    <t>MEDREAC</t>
  </si>
  <si>
    <t>1810</t>
  </si>
  <si>
    <t>35171</t>
  </si>
  <si>
    <t>MEGRIT</t>
  </si>
  <si>
    <t>803</t>
  </si>
  <si>
    <t>22145</t>
  </si>
  <si>
    <t>MEILLAC</t>
  </si>
  <si>
    <t>1806</t>
  </si>
  <si>
    <t>35172</t>
  </si>
  <si>
    <t>MELESSE</t>
  </si>
  <si>
    <t>6116</t>
  </si>
  <si>
    <t>35173</t>
  </si>
  <si>
    <t>MELGVEN</t>
  </si>
  <si>
    <t>3394</t>
  </si>
  <si>
    <t>29146</t>
  </si>
  <si>
    <t>MELLAC</t>
  </si>
  <si>
    <t>2970</t>
  </si>
  <si>
    <t>29147</t>
  </si>
  <si>
    <t>MELLE</t>
  </si>
  <si>
    <t>656</t>
  </si>
  <si>
    <t>35174</t>
  </si>
  <si>
    <t>MELLIONNEC</t>
  </si>
  <si>
    <t>22146</t>
  </si>
  <si>
    <t>MELRAND</t>
  </si>
  <si>
    <t>1501</t>
  </si>
  <si>
    <t>MENÃƒÂ‰ (LE)</t>
  </si>
  <si>
    <t>6397</t>
  </si>
  <si>
    <t>22046</t>
  </si>
  <si>
    <t>MENEAC</t>
  </si>
  <si>
    <t>1584</t>
  </si>
  <si>
    <t>MERDRIGNAC</t>
  </si>
  <si>
    <t>2937</t>
  </si>
  <si>
    <t>22147</t>
  </si>
  <si>
    <t>MERILLAC</t>
  </si>
  <si>
    <t>238</t>
  </si>
  <si>
    <t>22148</t>
  </si>
  <si>
    <t>MERLEAC</t>
  </si>
  <si>
    <t>469</t>
  </si>
  <si>
    <t>22149</t>
  </si>
  <si>
    <t>MERLEVENEZ</t>
  </si>
  <si>
    <t>3193</t>
  </si>
  <si>
    <t>MERNEL</t>
  </si>
  <si>
    <t>35175</t>
  </si>
  <si>
    <t>MESLAN</t>
  </si>
  <si>
    <t>1421</t>
  </si>
  <si>
    <t>MESPAUL</t>
  </si>
  <si>
    <t>29148</t>
  </si>
  <si>
    <t>MEUCON</t>
  </si>
  <si>
    <t>2251</t>
  </si>
  <si>
    <t>MEZIERES-SUR-COUESNON</t>
  </si>
  <si>
    <t>1684</t>
  </si>
  <si>
    <t>35178</t>
  </si>
  <si>
    <t>MILIZAC-GUIPRONVEL</t>
  </si>
  <si>
    <t>4393</t>
  </si>
  <si>
    <t>29076</t>
  </si>
  <si>
    <t>MINIAC-MORVAN</t>
  </si>
  <si>
    <t>3881</t>
  </si>
  <si>
    <t>35179</t>
  </si>
  <si>
    <t>MINIAC-SOUS-BECHEREL</t>
  </si>
  <si>
    <t>755</t>
  </si>
  <si>
    <t>35180</t>
  </si>
  <si>
    <t>MINIHY-TREGUIER</t>
  </si>
  <si>
    <t>1283</t>
  </si>
  <si>
    <t>22152</t>
  </si>
  <si>
    <t>MISSIRIAC</t>
  </si>
  <si>
    <t>1124</t>
  </si>
  <si>
    <t>MOELAN-SUR-MER</t>
  </si>
  <si>
    <t>6874</t>
  </si>
  <si>
    <t>29150</t>
  </si>
  <si>
    <t>MOHON</t>
  </si>
  <si>
    <t>1001</t>
  </si>
  <si>
    <t>MOLAC</t>
  </si>
  <si>
    <t>1521</t>
  </si>
  <si>
    <t>MONCONTOUR</t>
  </si>
  <si>
    <t>865</t>
  </si>
  <si>
    <t>22153</t>
  </si>
  <si>
    <t>MONDEVERT</t>
  </si>
  <si>
    <t>811</t>
  </si>
  <si>
    <t>35183</t>
  </si>
  <si>
    <t>MONT-DOL</t>
  </si>
  <si>
    <t>1121</t>
  </si>
  <si>
    <t>35186</t>
  </si>
  <si>
    <t>MONTAUBAN-DE-BRETAGNE</t>
  </si>
  <si>
    <t>5095</t>
  </si>
  <si>
    <t>35184</t>
  </si>
  <si>
    <t>MONTAUTOUR</t>
  </si>
  <si>
    <t>261</t>
  </si>
  <si>
    <t>35185</t>
  </si>
  <si>
    <t>MONTENEUF</t>
  </si>
  <si>
    <t>773</t>
  </si>
  <si>
    <t>MONTERBLANC</t>
  </si>
  <si>
    <t>3267</t>
  </si>
  <si>
    <t>MONTERFIL</t>
  </si>
  <si>
    <t>1305</t>
  </si>
  <si>
    <t>35187</t>
  </si>
  <si>
    <t>MONTERREIN</t>
  </si>
  <si>
    <t>391</t>
  </si>
  <si>
    <t>MONTERTELOT</t>
  </si>
  <si>
    <t>MONTFORT-SUR-MEU</t>
  </si>
  <si>
    <t>6556</t>
  </si>
  <si>
    <t>35188</t>
  </si>
  <si>
    <t>MONTGERMONT</t>
  </si>
  <si>
    <t>3283</t>
  </si>
  <si>
    <t>35189</t>
  </si>
  <si>
    <t>MONTHAULT</t>
  </si>
  <si>
    <t>35190</t>
  </si>
  <si>
    <t>MONTREUIL-DES-LANDES</t>
  </si>
  <si>
    <t>247</t>
  </si>
  <si>
    <t>35192</t>
  </si>
  <si>
    <t>MONTREUIL-LE-GAST</t>
  </si>
  <si>
    <t>1927</t>
  </si>
  <si>
    <t>35193</t>
  </si>
  <si>
    <t>MONTREUIL-SOUS-PEROUSE</t>
  </si>
  <si>
    <t>1023</t>
  </si>
  <si>
    <t>35194</t>
  </si>
  <si>
    <t>MONTREUIL-SUR-ILLE</t>
  </si>
  <si>
    <t>2289</t>
  </si>
  <si>
    <t>35195</t>
  </si>
  <si>
    <t>MORDELLES</t>
  </si>
  <si>
    <t>7275</t>
  </si>
  <si>
    <t>35196</t>
  </si>
  <si>
    <t>MOREAC</t>
  </si>
  <si>
    <t>3759</t>
  </si>
  <si>
    <t>MORIEUX</t>
  </si>
  <si>
    <t>987</t>
  </si>
  <si>
    <t>22154</t>
  </si>
  <si>
    <t>MORLAIX</t>
  </si>
  <si>
    <t>14830</t>
  </si>
  <si>
    <t>29151</t>
  </si>
  <si>
    <t>MOTREFF</t>
  </si>
  <si>
    <t>706</t>
  </si>
  <si>
    <t>29152</t>
  </si>
  <si>
    <t>MOUAZE</t>
  </si>
  <si>
    <t>1395</t>
  </si>
  <si>
    <t>35197</t>
  </si>
  <si>
    <t>MOULINS</t>
  </si>
  <si>
    <t>709</t>
  </si>
  <si>
    <t>35198</t>
  </si>
  <si>
    <t>MOULINS (LES)</t>
  </si>
  <si>
    <t>3630</t>
  </si>
  <si>
    <t>22183</t>
  </si>
  <si>
    <t>MOUSSE</t>
  </si>
  <si>
    <t>324</t>
  </si>
  <si>
    <t>35199</t>
  </si>
  <si>
    <t>MOUSTERU</t>
  </si>
  <si>
    <t>680</t>
  </si>
  <si>
    <t>22156</t>
  </si>
  <si>
    <t>MOUSTOIR-AC</t>
  </si>
  <si>
    <t>1819</t>
  </si>
  <si>
    <t>MOUTIERS</t>
  </si>
  <si>
    <t>35200</t>
  </si>
  <si>
    <t>MUEL</t>
  </si>
  <si>
    <t>35201</t>
  </si>
  <si>
    <t>MUZILLAC</t>
  </si>
  <si>
    <t>4988</t>
  </si>
  <si>
    <t>NEANT-SUR-YVEL</t>
  </si>
  <si>
    <t>NEULLIAC</t>
  </si>
  <si>
    <t>1432</t>
  </si>
  <si>
    <t>NEVEZ</t>
  </si>
  <si>
    <t>2654</t>
  </si>
  <si>
    <t>29153</t>
  </si>
  <si>
    <t>NIVILLAC</t>
  </si>
  <si>
    <t>4490</t>
  </si>
  <si>
    <t>NOSTANG</t>
  </si>
  <si>
    <t>1512</t>
  </si>
  <si>
    <t>NOUVOITOU</t>
  </si>
  <si>
    <t>2932</t>
  </si>
  <si>
    <t>35204</t>
  </si>
  <si>
    <t>NOYAL</t>
  </si>
  <si>
    <t>888</t>
  </si>
  <si>
    <t>22160</t>
  </si>
  <si>
    <t>NOYAL-CHATILLON-SUR-SEICHE</t>
  </si>
  <si>
    <t>6911</t>
  </si>
  <si>
    <t>35206</t>
  </si>
  <si>
    <t>NOYAL-MUZILLAC</t>
  </si>
  <si>
    <t>2531</t>
  </si>
  <si>
    <t>NOYAL-PONTIVY</t>
  </si>
  <si>
    <t>3677</t>
  </si>
  <si>
    <t>NOYAL-SOUS-BAZOUGES</t>
  </si>
  <si>
    <t>35205</t>
  </si>
  <si>
    <t>NOYAL-SUR-VILAINE</t>
  </si>
  <si>
    <t>5820</t>
  </si>
  <si>
    <t>35207</t>
  </si>
  <si>
    <t>ORGERES</t>
  </si>
  <si>
    <t>4258</t>
  </si>
  <si>
    <t>35208</t>
  </si>
  <si>
    <t>OUESSANT</t>
  </si>
  <si>
    <t>846</t>
  </si>
  <si>
    <t>29155</t>
  </si>
  <si>
    <t>PABU</t>
  </si>
  <si>
    <t>2772</t>
  </si>
  <si>
    <t>22161</t>
  </si>
  <si>
    <t>PACE</t>
  </si>
  <si>
    <t>11531</t>
  </si>
  <si>
    <t>35210</t>
  </si>
  <si>
    <t>PAIMPOL</t>
  </si>
  <si>
    <t>7199</t>
  </si>
  <si>
    <t>22162</t>
  </si>
  <si>
    <t>PAIMPONT</t>
  </si>
  <si>
    <t>1672</t>
  </si>
  <si>
    <t>35211</t>
  </si>
  <si>
    <t>PANCE</t>
  </si>
  <si>
    <t>35212</t>
  </si>
  <si>
    <t>PARCE</t>
  </si>
  <si>
    <t>651</t>
  </si>
  <si>
    <t>35214</t>
  </si>
  <si>
    <t>PARIGNE</t>
  </si>
  <si>
    <t>1322</t>
  </si>
  <si>
    <t>35215</t>
  </si>
  <si>
    <t>PARTHENAY-DE-BRETAGNE</t>
  </si>
  <si>
    <t>1652</t>
  </si>
  <si>
    <t>35216</t>
  </si>
  <si>
    <t>PAULE</t>
  </si>
  <si>
    <t>726</t>
  </si>
  <si>
    <t>22163</t>
  </si>
  <si>
    <t>PEAULE</t>
  </si>
  <si>
    <t>2619</t>
  </si>
  <si>
    <t>PEDERNEC</t>
  </si>
  <si>
    <t>1871</t>
  </si>
  <si>
    <t>22164</t>
  </si>
  <si>
    <t>PEILLAC</t>
  </si>
  <si>
    <t>1861</t>
  </si>
  <si>
    <t>PENCRAN</t>
  </si>
  <si>
    <t>1940</t>
  </si>
  <si>
    <t>29156</t>
  </si>
  <si>
    <t>PENESTIN</t>
  </si>
  <si>
    <t>1812</t>
  </si>
  <si>
    <t>PENGUILY</t>
  </si>
  <si>
    <t>611</t>
  </si>
  <si>
    <t>22165</t>
  </si>
  <si>
    <t>PENMARCH</t>
  </si>
  <si>
    <t>5457</t>
  </si>
  <si>
    <t>29158</t>
  </si>
  <si>
    <t>PENVENAN</t>
  </si>
  <si>
    <t>2603</t>
  </si>
  <si>
    <t>22166</t>
  </si>
  <si>
    <t>PERROS-GUIREC</t>
  </si>
  <si>
    <t>7288</t>
  </si>
  <si>
    <t>22168</t>
  </si>
  <si>
    <t>PERSQUEN</t>
  </si>
  <si>
    <t>PEUMERIT</t>
  </si>
  <si>
    <t>800</t>
  </si>
  <si>
    <t>29159</t>
  </si>
  <si>
    <t>PEUMERIT-QUINTIN</t>
  </si>
  <si>
    <t>178</t>
  </si>
  <si>
    <t>22169</t>
  </si>
  <si>
    <t>PIPRIAC</t>
  </si>
  <si>
    <t>3699</t>
  </si>
  <si>
    <t>35219</t>
  </si>
  <si>
    <t>PIRE-SUR-SEICHE</t>
  </si>
  <si>
    <t>2523</t>
  </si>
  <si>
    <t>35220</t>
  </si>
  <si>
    <t>PL?UC-L'HERMITAGE</t>
  </si>
  <si>
    <t>4055</t>
  </si>
  <si>
    <t>22203</t>
  </si>
  <si>
    <t>PLABENNEC</t>
  </si>
  <si>
    <t>8326</t>
  </si>
  <si>
    <t>29160</t>
  </si>
  <si>
    <t>PLAINE-HAUTE</t>
  </si>
  <si>
    <t>1577</t>
  </si>
  <si>
    <t>22170</t>
  </si>
  <si>
    <t>PLAINTEL</t>
  </si>
  <si>
    <t>4285</t>
  </si>
  <si>
    <t>22171</t>
  </si>
  <si>
    <t>PLANCOET</t>
  </si>
  <si>
    <t>3035</t>
  </si>
  <si>
    <t>22172</t>
  </si>
  <si>
    <t>PLANGUENOUAL</t>
  </si>
  <si>
    <t>2195</t>
  </si>
  <si>
    <t>22173</t>
  </si>
  <si>
    <t>PLAUDREN</t>
  </si>
  <si>
    <t>1896</t>
  </si>
  <si>
    <t>PLEBOULLE</t>
  </si>
  <si>
    <t>813</t>
  </si>
  <si>
    <t>22174</t>
  </si>
  <si>
    <t>PLECHATEL</t>
  </si>
  <si>
    <t>2716</t>
  </si>
  <si>
    <t>35221</t>
  </si>
  <si>
    <t>PLEDELIAC</t>
  </si>
  <si>
    <t>22175</t>
  </si>
  <si>
    <t>PLEDRAN</t>
  </si>
  <si>
    <t>6491</t>
  </si>
  <si>
    <t>22176</t>
  </si>
  <si>
    <t>PLEGUIEN</t>
  </si>
  <si>
    <t>1311</t>
  </si>
  <si>
    <t>22177</t>
  </si>
  <si>
    <t>PLEHEDEL</t>
  </si>
  <si>
    <t>1289</t>
  </si>
  <si>
    <t>22178</t>
  </si>
  <si>
    <t>PLEINE-FOUGERES</t>
  </si>
  <si>
    <t>1967</t>
  </si>
  <si>
    <t>35222</t>
  </si>
  <si>
    <t>PLELAN-LE-GRAND</t>
  </si>
  <si>
    <t>3852</t>
  </si>
  <si>
    <t>35223</t>
  </si>
  <si>
    <t>PLELAN-LE-PETIT</t>
  </si>
  <si>
    <t>1894</t>
  </si>
  <si>
    <t>22180</t>
  </si>
  <si>
    <t>PLELAUFF</t>
  </si>
  <si>
    <t>672</t>
  </si>
  <si>
    <t>22181</t>
  </si>
  <si>
    <t>PLELO</t>
  </si>
  <si>
    <t>3376</t>
  </si>
  <si>
    <t>22182</t>
  </si>
  <si>
    <t>PLEMY</t>
  </si>
  <si>
    <t>1555</t>
  </si>
  <si>
    <t>22184</t>
  </si>
  <si>
    <t>PLENEE-JUGON</t>
  </si>
  <si>
    <t>2406</t>
  </si>
  <si>
    <t>22185</t>
  </si>
  <si>
    <t>PLENEUF-VAL-ANDRE</t>
  </si>
  <si>
    <t>4009</t>
  </si>
  <si>
    <t>22186</t>
  </si>
  <si>
    <t>PLERGUER</t>
  </si>
  <si>
    <t>2595</t>
  </si>
  <si>
    <t>35224</t>
  </si>
  <si>
    <t>PLERIN</t>
  </si>
  <si>
    <t>14032</t>
  </si>
  <si>
    <t>22187</t>
  </si>
  <si>
    <t>PLERNEUF</t>
  </si>
  <si>
    <t>1039</t>
  </si>
  <si>
    <t>22188</t>
  </si>
  <si>
    <t>PLESCOP</t>
  </si>
  <si>
    <t>5638</t>
  </si>
  <si>
    <t>PLESDER</t>
  </si>
  <si>
    <t>783</t>
  </si>
  <si>
    <t>35225</t>
  </si>
  <si>
    <t>PLESIDY</t>
  </si>
  <si>
    <t>612</t>
  </si>
  <si>
    <t>22189</t>
  </si>
  <si>
    <t>PLESLIN-TRIGAVOU</t>
  </si>
  <si>
    <t>3524</t>
  </si>
  <si>
    <t>22190</t>
  </si>
  <si>
    <t>PLESTAN</t>
  </si>
  <si>
    <t>1575</t>
  </si>
  <si>
    <t>22193</t>
  </si>
  <si>
    <t>PLESTIN-LES-GREVES</t>
  </si>
  <si>
    <t>3598</t>
  </si>
  <si>
    <t>22194</t>
  </si>
  <si>
    <t>PLEUBIAN</t>
  </si>
  <si>
    <t>2390</t>
  </si>
  <si>
    <t>22195</t>
  </si>
  <si>
    <t>PLEUCADEUC</t>
  </si>
  <si>
    <t>1752</t>
  </si>
  <si>
    <t>PLEUDANIEL</t>
  </si>
  <si>
    <t>927</t>
  </si>
  <si>
    <t>22196</t>
  </si>
  <si>
    <t>PLEUDIHEN-SUR-RANCE</t>
  </si>
  <si>
    <t>2851</t>
  </si>
  <si>
    <t>22197</t>
  </si>
  <si>
    <t>PLEUGRIFFET</t>
  </si>
  <si>
    <t>1232</t>
  </si>
  <si>
    <t>PLEUGUENEUC</t>
  </si>
  <si>
    <t>1838</t>
  </si>
  <si>
    <t>35226</t>
  </si>
  <si>
    <t>PLEUMELEUC</t>
  </si>
  <si>
    <t>3224</t>
  </si>
  <si>
    <t>35227</t>
  </si>
  <si>
    <t>PLEUMEUR-BODOU</t>
  </si>
  <si>
    <t>4012</t>
  </si>
  <si>
    <t>22198</t>
  </si>
  <si>
    <t>PLEUMEUR-GAUTIER</t>
  </si>
  <si>
    <t>1250</t>
  </si>
  <si>
    <t>22199</t>
  </si>
  <si>
    <t>PLEURTUIT</t>
  </si>
  <si>
    <t>6628</t>
  </si>
  <si>
    <t>35228</t>
  </si>
  <si>
    <t>PLEUVEN</t>
  </si>
  <si>
    <t>2797</t>
  </si>
  <si>
    <t>29161</t>
  </si>
  <si>
    <t>PLEVEN</t>
  </si>
  <si>
    <t>22200</t>
  </si>
  <si>
    <t>PLEVENON</t>
  </si>
  <si>
    <t>784</t>
  </si>
  <si>
    <t>22201</t>
  </si>
  <si>
    <t>PLEVIN</t>
  </si>
  <si>
    <t>772</t>
  </si>
  <si>
    <t>22202</t>
  </si>
  <si>
    <t>PLEYBEN</t>
  </si>
  <si>
    <t>3743</t>
  </si>
  <si>
    <t>29162</t>
  </si>
  <si>
    <t>PLEYBER-CHRIST</t>
  </si>
  <si>
    <t>3076</t>
  </si>
  <si>
    <t>29163</t>
  </si>
  <si>
    <t>PLOBANNALEC-LESCONIL</t>
  </si>
  <si>
    <t>3440</t>
  </si>
  <si>
    <t>29165</t>
  </si>
  <si>
    <t>PLOEMEL</t>
  </si>
  <si>
    <t>2787</t>
  </si>
  <si>
    <t>PLOEMEUR</t>
  </si>
  <si>
    <t>17847</t>
  </si>
  <si>
    <t>PLOERDUT</t>
  </si>
  <si>
    <t>1216</t>
  </si>
  <si>
    <t>PLOEREN</t>
  </si>
  <si>
    <t>6611</t>
  </si>
  <si>
    <t>PLOERMEL</t>
  </si>
  <si>
    <t>9571</t>
  </si>
  <si>
    <t>PLOEVEN</t>
  </si>
  <si>
    <t>526</t>
  </si>
  <si>
    <t>29166</t>
  </si>
  <si>
    <t>PLOEZAL</t>
  </si>
  <si>
    <t>1273</t>
  </si>
  <si>
    <t>22204</t>
  </si>
  <si>
    <t>PLOGASTEL-SAINT-GERMAIN</t>
  </si>
  <si>
    <t>1902</t>
  </si>
  <si>
    <t>29167</t>
  </si>
  <si>
    <t>PLOGOFF</t>
  </si>
  <si>
    <t>29168</t>
  </si>
  <si>
    <t>PLOGONNEC</t>
  </si>
  <si>
    <t>3126</t>
  </si>
  <si>
    <t>29169</t>
  </si>
  <si>
    <t>PLOMELIN</t>
  </si>
  <si>
    <t>4202</t>
  </si>
  <si>
    <t>29170</t>
  </si>
  <si>
    <t>PLOMEUR</t>
  </si>
  <si>
    <t>3782</t>
  </si>
  <si>
    <t>29171</t>
  </si>
  <si>
    <t>PLOMODIERN</t>
  </si>
  <si>
    <t>2101</t>
  </si>
  <si>
    <t>29172</t>
  </si>
  <si>
    <t>PLONEIS</t>
  </si>
  <si>
    <t>2307</t>
  </si>
  <si>
    <t>29173</t>
  </si>
  <si>
    <t>PLONEOUR-LANVERN</t>
  </si>
  <si>
    <t>6079</t>
  </si>
  <si>
    <t>29174</t>
  </si>
  <si>
    <t>PLONEVEZ-DU-FAOU</t>
  </si>
  <si>
    <t>2115</t>
  </si>
  <si>
    <t>29175</t>
  </si>
  <si>
    <t>PLONEVEZ-PORZAY</t>
  </si>
  <si>
    <t>1780</t>
  </si>
  <si>
    <t>29176</t>
  </si>
  <si>
    <t>PLOREC-SUR-ARGUENON</t>
  </si>
  <si>
    <t>409</t>
  </si>
  <si>
    <t>22205</t>
  </si>
  <si>
    <t>PLOUAGAT</t>
  </si>
  <si>
    <t>2821</t>
  </si>
  <si>
    <t>22206</t>
  </si>
  <si>
    <t>PLOUARET</t>
  </si>
  <si>
    <t>2136</t>
  </si>
  <si>
    <t>22207</t>
  </si>
  <si>
    <t>PLOUARZEL</t>
  </si>
  <si>
    <t>29177</t>
  </si>
  <si>
    <t>PLOUASNE</t>
  </si>
  <si>
    <t>1704</t>
  </si>
  <si>
    <t>22208</t>
  </si>
  <si>
    <t>PLOUAY</t>
  </si>
  <si>
    <t>5529</t>
  </si>
  <si>
    <t>PLOUBAZLANEC</t>
  </si>
  <si>
    <t>2997</t>
  </si>
  <si>
    <t>22210</t>
  </si>
  <si>
    <t>PLOUBEZRE</t>
  </si>
  <si>
    <t>3565</t>
  </si>
  <si>
    <t>22211</t>
  </si>
  <si>
    <t>PLOUDALMEZEAU</t>
  </si>
  <si>
    <t>6306</t>
  </si>
  <si>
    <t>29178</t>
  </si>
  <si>
    <t>PLOUDANIEL</t>
  </si>
  <si>
    <t>3658</t>
  </si>
  <si>
    <t>29179</t>
  </si>
  <si>
    <t>PLOUDIRY</t>
  </si>
  <si>
    <t>933</t>
  </si>
  <si>
    <t>29180</t>
  </si>
  <si>
    <t>PLOUEC-DU-TRIEUX</t>
  </si>
  <si>
    <t>1131</t>
  </si>
  <si>
    <t>22212</t>
  </si>
  <si>
    <t>PLOUEDERN</t>
  </si>
  <si>
    <t>2781</t>
  </si>
  <si>
    <t>29181</t>
  </si>
  <si>
    <t>PLOUEGAT-GUERAND</t>
  </si>
  <si>
    <t>1081</t>
  </si>
  <si>
    <t>29182</t>
  </si>
  <si>
    <t>PLOUEGAT-MOYSAN</t>
  </si>
  <si>
    <t>701</t>
  </si>
  <si>
    <t>29183</t>
  </si>
  <si>
    <t>PLOUENAN</t>
  </si>
  <si>
    <t>2490</t>
  </si>
  <si>
    <t>29184</t>
  </si>
  <si>
    <t>PLOUER-SUR-RANCE</t>
  </si>
  <si>
    <t>3484</t>
  </si>
  <si>
    <t>22213</t>
  </si>
  <si>
    <t>PLOUESCAT</t>
  </si>
  <si>
    <t>3471</t>
  </si>
  <si>
    <t>29185</t>
  </si>
  <si>
    <t>PLOUEZEC</t>
  </si>
  <si>
    <t>3239</t>
  </si>
  <si>
    <t>22214</t>
  </si>
  <si>
    <t>PLOUEZOC'H</t>
  </si>
  <si>
    <t>1591</t>
  </si>
  <si>
    <t>29186</t>
  </si>
  <si>
    <t>PLOUFRAGAN</t>
  </si>
  <si>
    <t>11326</t>
  </si>
  <si>
    <t>22215</t>
  </si>
  <si>
    <t>PLOUGAR</t>
  </si>
  <si>
    <t>785</t>
  </si>
  <si>
    <t>29187</t>
  </si>
  <si>
    <t>PLOUGASNOU</t>
  </si>
  <si>
    <t>2999</t>
  </si>
  <si>
    <t>29188</t>
  </si>
  <si>
    <t>PLOUGASTEL-DAOULAS</t>
  </si>
  <si>
    <t>13436</t>
  </si>
  <si>
    <t>29189</t>
  </si>
  <si>
    <t>PLOUGONVELIN</t>
  </si>
  <si>
    <t>4083</t>
  </si>
  <si>
    <t>29190</t>
  </si>
  <si>
    <t>PLOUGONVEN</t>
  </si>
  <si>
    <t>3439</t>
  </si>
  <si>
    <t>29191</t>
  </si>
  <si>
    <t>PLOUGONVER</t>
  </si>
  <si>
    <t>22216</t>
  </si>
  <si>
    <t>PLOUGOULM</t>
  </si>
  <si>
    <t>1772</t>
  </si>
  <si>
    <t>29192</t>
  </si>
  <si>
    <t>PLOUGOUMELEN</t>
  </si>
  <si>
    <t>2471</t>
  </si>
  <si>
    <t>PLOUGOURVEST</t>
  </si>
  <si>
    <t>1397</t>
  </si>
  <si>
    <t>29193</t>
  </si>
  <si>
    <t>PLOUGRAS</t>
  </si>
  <si>
    <t>416</t>
  </si>
  <si>
    <t>22217</t>
  </si>
  <si>
    <t>PLOUGRESCANT</t>
  </si>
  <si>
    <t>1220</t>
  </si>
  <si>
    <t>22218</t>
  </si>
  <si>
    <t>PLOUGUENAST</t>
  </si>
  <si>
    <t>1844</t>
  </si>
  <si>
    <t>22219</t>
  </si>
  <si>
    <t>PLOUGUERNEAU</t>
  </si>
  <si>
    <t>6490</t>
  </si>
  <si>
    <t>29195</t>
  </si>
  <si>
    <t>PLOUGUERNEVEL</t>
  </si>
  <si>
    <t>1721</t>
  </si>
  <si>
    <t>22220</t>
  </si>
  <si>
    <t>PLOUGUIEL</t>
  </si>
  <si>
    <t>1777</t>
  </si>
  <si>
    <t>22221</t>
  </si>
  <si>
    <t>PLOUGUIN</t>
  </si>
  <si>
    <t>2131</t>
  </si>
  <si>
    <t>29196</t>
  </si>
  <si>
    <t>PLOUHA</t>
  </si>
  <si>
    <t>4476</t>
  </si>
  <si>
    <t>22222</t>
  </si>
  <si>
    <t>PLOUHARNEL</t>
  </si>
  <si>
    <t>2144</t>
  </si>
  <si>
    <t>PLOUHINEC</t>
  </si>
  <si>
    <t>5307</t>
  </si>
  <si>
    <t>29197</t>
  </si>
  <si>
    <t>PLOUIDER</t>
  </si>
  <si>
    <t>1884</t>
  </si>
  <si>
    <t>29198</t>
  </si>
  <si>
    <t>PLOUIGNEAU</t>
  </si>
  <si>
    <t>4901</t>
  </si>
  <si>
    <t>29199</t>
  </si>
  <si>
    <t>PLOUISY</t>
  </si>
  <si>
    <t>22223</t>
  </si>
  <si>
    <t>PLOULEC'H</t>
  </si>
  <si>
    <t>1670</t>
  </si>
  <si>
    <t>22224</t>
  </si>
  <si>
    <t>PLOUMAGOAR</t>
  </si>
  <si>
    <t>5372</t>
  </si>
  <si>
    <t>22225</t>
  </si>
  <si>
    <t>PLOUMILLIAU</t>
  </si>
  <si>
    <t>2494</t>
  </si>
  <si>
    <t>22226</t>
  </si>
  <si>
    <t>PLOUMOGUER</t>
  </si>
  <si>
    <t>1995</t>
  </si>
  <si>
    <t>29201</t>
  </si>
  <si>
    <t>PLOUNÃƒÂ‰OUR-BRIGNOGAN-PLAGES</t>
  </si>
  <si>
    <t>1947</t>
  </si>
  <si>
    <t>29021</t>
  </si>
  <si>
    <t>PLOUNEOUR-MENEZ</t>
  </si>
  <si>
    <t>1251</t>
  </si>
  <si>
    <t>29202</t>
  </si>
  <si>
    <t>PLOUNERIN</t>
  </si>
  <si>
    <t>733</t>
  </si>
  <si>
    <t>22227</t>
  </si>
  <si>
    <t>PLOUNEVENTER</t>
  </si>
  <si>
    <t>2107</t>
  </si>
  <si>
    <t>29204</t>
  </si>
  <si>
    <t>PLOUNEVEZ-LOCHRIST</t>
  </si>
  <si>
    <t>29206</t>
  </si>
  <si>
    <t>PLOUNEVEZ-MOEDEC</t>
  </si>
  <si>
    <t>1435</t>
  </si>
  <si>
    <t>22228</t>
  </si>
  <si>
    <t>PLOUNEVEZ-QUINTIN</t>
  </si>
  <si>
    <t>22229</t>
  </si>
  <si>
    <t>PLOUNEVEZEL</t>
  </si>
  <si>
    <t>1255</t>
  </si>
  <si>
    <t>29205</t>
  </si>
  <si>
    <t>PLOURAC'H</t>
  </si>
  <si>
    <t>328</t>
  </si>
  <si>
    <t>22231</t>
  </si>
  <si>
    <t>PLOURAY</t>
  </si>
  <si>
    <t>1142</t>
  </si>
  <si>
    <t>PLOURHAN</t>
  </si>
  <si>
    <t>1987</t>
  </si>
  <si>
    <t>22232</t>
  </si>
  <si>
    <t>PLOURIN</t>
  </si>
  <si>
    <t>1249</t>
  </si>
  <si>
    <t>29208</t>
  </si>
  <si>
    <t>PLOURIN-LES-MORLAIX</t>
  </si>
  <si>
    <t>4368</t>
  </si>
  <si>
    <t>29207</t>
  </si>
  <si>
    <t>PLOURIVO</t>
  </si>
  <si>
    <t>22233</t>
  </si>
  <si>
    <t>PLOUVARA</t>
  </si>
  <si>
    <t>22234</t>
  </si>
  <si>
    <t>PLOUVIEN</t>
  </si>
  <si>
    <t>3727</t>
  </si>
  <si>
    <t>29209</t>
  </si>
  <si>
    <t>PLOUVORN</t>
  </si>
  <si>
    <t>29210</t>
  </si>
  <si>
    <t>PLOUYE</t>
  </si>
  <si>
    <t>703</t>
  </si>
  <si>
    <t>29211</t>
  </si>
  <si>
    <t>PLOUZANE</t>
  </si>
  <si>
    <t>12543</t>
  </si>
  <si>
    <t>29212</t>
  </si>
  <si>
    <t>PLOUZELAMBRE</t>
  </si>
  <si>
    <t>232</t>
  </si>
  <si>
    <t>22235</t>
  </si>
  <si>
    <t>PLOUZEVEDE</t>
  </si>
  <si>
    <t>1792</t>
  </si>
  <si>
    <t>29213</t>
  </si>
  <si>
    <t>PLOVAN</t>
  </si>
  <si>
    <t>676</t>
  </si>
  <si>
    <t>29214</t>
  </si>
  <si>
    <t>PLOZEVET</t>
  </si>
  <si>
    <t>2989</t>
  </si>
  <si>
    <t>29215</t>
  </si>
  <si>
    <t>PLUDUAL</t>
  </si>
  <si>
    <t>738</t>
  </si>
  <si>
    <t>22236</t>
  </si>
  <si>
    <t>PLUDUNO</t>
  </si>
  <si>
    <t>2179</t>
  </si>
  <si>
    <t>22237</t>
  </si>
  <si>
    <t>PLUFUR</t>
  </si>
  <si>
    <t>543</t>
  </si>
  <si>
    <t>22238</t>
  </si>
  <si>
    <t>PLUGUFFAN</t>
  </si>
  <si>
    <t>4005</t>
  </si>
  <si>
    <t>29216</t>
  </si>
  <si>
    <t>PLUHERLIN</t>
  </si>
  <si>
    <t>1510</t>
  </si>
  <si>
    <t>PLUMAUDAN</t>
  </si>
  <si>
    <t>1258</t>
  </si>
  <si>
    <t>22239</t>
  </si>
  <si>
    <t>PLUMAUGAT</t>
  </si>
  <si>
    <t>1112</t>
  </si>
  <si>
    <t>22240</t>
  </si>
  <si>
    <t>PLUMELEC</t>
  </si>
  <si>
    <t>2680</t>
  </si>
  <si>
    <t>PLUMELIAU</t>
  </si>
  <si>
    <t>3646</t>
  </si>
  <si>
    <t>PLUMELIN</t>
  </si>
  <si>
    <t>2737</t>
  </si>
  <si>
    <t>PLUMERGAT</t>
  </si>
  <si>
    <t>4028</t>
  </si>
  <si>
    <t>PLUMIEUX</t>
  </si>
  <si>
    <t>1019</t>
  </si>
  <si>
    <t>22241</t>
  </si>
  <si>
    <t>PLUNERET</t>
  </si>
  <si>
    <t>PLURIEN</t>
  </si>
  <si>
    <t>1494</t>
  </si>
  <si>
    <t>22242</t>
  </si>
  <si>
    <t>PLUSQUELLEC</t>
  </si>
  <si>
    <t>533</t>
  </si>
  <si>
    <t>22243</t>
  </si>
  <si>
    <t>PLUSSULIEN</t>
  </si>
  <si>
    <t>497</t>
  </si>
  <si>
    <t>22244</t>
  </si>
  <si>
    <t>PLUVIGNER</t>
  </si>
  <si>
    <t>7437</t>
  </si>
  <si>
    <t>PLUZUNET</t>
  </si>
  <si>
    <t>1015</t>
  </si>
  <si>
    <t>22245</t>
  </si>
  <si>
    <t>POCE-LES-BOIS</t>
  </si>
  <si>
    <t>35229</t>
  </si>
  <si>
    <t>POILLEY</t>
  </si>
  <si>
    <t>387</t>
  </si>
  <si>
    <t>35230</t>
  </si>
  <si>
    <t>POLIGNE</t>
  </si>
  <si>
    <t>1182</t>
  </si>
  <si>
    <t>35231</t>
  </si>
  <si>
    <t>POMMERET</t>
  </si>
  <si>
    <t>2065</t>
  </si>
  <si>
    <t>22246</t>
  </si>
  <si>
    <t>POMMERIT-JAUDY</t>
  </si>
  <si>
    <t>22247</t>
  </si>
  <si>
    <t>POMMERIT-LE-VICOMTE</t>
  </si>
  <si>
    <t>1764</t>
  </si>
  <si>
    <t>22248</t>
  </si>
  <si>
    <t>PONT-AVEN</t>
  </si>
  <si>
    <t>2823</t>
  </si>
  <si>
    <t>29217</t>
  </si>
  <si>
    <t>PONT-CROIX</t>
  </si>
  <si>
    <t>1586</t>
  </si>
  <si>
    <t>29218</t>
  </si>
  <si>
    <t>PONT-DE-BUIS-LES-QUIMERCH</t>
  </si>
  <si>
    <t>3869</t>
  </si>
  <si>
    <t>29302</t>
  </si>
  <si>
    <t>PONT-L'ABBE</t>
  </si>
  <si>
    <t>8206</t>
  </si>
  <si>
    <t>29220</t>
  </si>
  <si>
    <t>PONT-MELVEZ</t>
  </si>
  <si>
    <t>616</t>
  </si>
  <si>
    <t>22249</t>
  </si>
  <si>
    <t>PONT-PEAN</t>
  </si>
  <si>
    <t>4128</t>
  </si>
  <si>
    <t>35363</t>
  </si>
  <si>
    <t>PONT-SCORFF</t>
  </si>
  <si>
    <t>3710</t>
  </si>
  <si>
    <t>PONTIVY</t>
  </si>
  <si>
    <t>14117</t>
  </si>
  <si>
    <t>PONTRIEUX</t>
  </si>
  <si>
    <t>1022</t>
  </si>
  <si>
    <t>22250</t>
  </si>
  <si>
    <t>PORCARO</t>
  </si>
  <si>
    <t>PORDIC</t>
  </si>
  <si>
    <t>7019</t>
  </si>
  <si>
    <t>22251</t>
  </si>
  <si>
    <t>PORSPODER</t>
  </si>
  <si>
    <t>29221</t>
  </si>
  <si>
    <t>PORT-LAUNAY</t>
  </si>
  <si>
    <t>389</t>
  </si>
  <si>
    <t>29222</t>
  </si>
  <si>
    <t>PORT-LOUIS</t>
  </si>
  <si>
    <t>2621</t>
  </si>
  <si>
    <t>PORTES DU COGLAIS (LES)</t>
  </si>
  <si>
    <t>2359</t>
  </si>
  <si>
    <t>35191</t>
  </si>
  <si>
    <t>POULDERGAT</t>
  </si>
  <si>
    <t>1218</t>
  </si>
  <si>
    <t>29224</t>
  </si>
  <si>
    <t>POULDOURAN</t>
  </si>
  <si>
    <t>161</t>
  </si>
  <si>
    <t>22253</t>
  </si>
  <si>
    <t>POULDREUZIC</t>
  </si>
  <si>
    <t>2135</t>
  </si>
  <si>
    <t>29225</t>
  </si>
  <si>
    <t>POULLAN-SUR-MER</t>
  </si>
  <si>
    <t>1523</t>
  </si>
  <si>
    <t>29226</t>
  </si>
  <si>
    <t>POULLAOUEN</t>
  </si>
  <si>
    <t>1290</t>
  </si>
  <si>
    <t>29227</t>
  </si>
  <si>
    <t>PRAT</t>
  </si>
  <si>
    <t>1119</t>
  </si>
  <si>
    <t>22254</t>
  </si>
  <si>
    <t>PRIMELIN</t>
  </si>
  <si>
    <t>722</t>
  </si>
  <si>
    <t>29228</t>
  </si>
  <si>
    <t>PRINCE</t>
  </si>
  <si>
    <t>374</t>
  </si>
  <si>
    <t>35232</t>
  </si>
  <si>
    <t>PRIZIAC</t>
  </si>
  <si>
    <t>986</t>
  </si>
  <si>
    <t>QUEBRIAC</t>
  </si>
  <si>
    <t>1587</t>
  </si>
  <si>
    <t>35233</t>
  </si>
  <si>
    <t>QUEDILLAC</t>
  </si>
  <si>
    <t>1185</t>
  </si>
  <si>
    <t>35234</t>
  </si>
  <si>
    <t>QUEMENEVEN</t>
  </si>
  <si>
    <t>29229</t>
  </si>
  <si>
    <t>QUEMPER-GUEZENNEC</t>
  </si>
  <si>
    <t>22256</t>
  </si>
  <si>
    <t>QUEMPERVEN</t>
  </si>
  <si>
    <t>22257</t>
  </si>
  <si>
    <t>QUERRIEN</t>
  </si>
  <si>
    <t>1743</t>
  </si>
  <si>
    <t>29230</t>
  </si>
  <si>
    <t>QUESSOY</t>
  </si>
  <si>
    <t>3823</t>
  </si>
  <si>
    <t>22258</t>
  </si>
  <si>
    <t>QUESTEMBERT</t>
  </si>
  <si>
    <t>7440</t>
  </si>
  <si>
    <t>QUEVEN</t>
  </si>
  <si>
    <t>8608</t>
  </si>
  <si>
    <t>QUEVERT</t>
  </si>
  <si>
    <t>22259</t>
  </si>
  <si>
    <t>QUIBERON</t>
  </si>
  <si>
    <t>4938</t>
  </si>
  <si>
    <t>QUIMPER</t>
  </si>
  <si>
    <t>63508</t>
  </si>
  <si>
    <t>29232</t>
  </si>
  <si>
    <t>QUIMPERLE</t>
  </si>
  <si>
    <t>12018</t>
  </si>
  <si>
    <t>29233</t>
  </si>
  <si>
    <t>QUINTENIC</t>
  </si>
  <si>
    <t>22261</t>
  </si>
  <si>
    <t>QUINTIN</t>
  </si>
  <si>
    <t>2809</t>
  </si>
  <si>
    <t>22262</t>
  </si>
  <si>
    <t>QUISTINIC</t>
  </si>
  <si>
    <t>1436</t>
  </si>
  <si>
    <t>RADENAC</t>
  </si>
  <si>
    <t>1035</t>
  </si>
  <si>
    <t>RANNEE</t>
  </si>
  <si>
    <t>1110</t>
  </si>
  <si>
    <t>35235</t>
  </si>
  <si>
    <t>REDENE</t>
  </si>
  <si>
    <t>2893</t>
  </si>
  <si>
    <t>29234</t>
  </si>
  <si>
    <t>REDON</t>
  </si>
  <si>
    <t>8914</t>
  </si>
  <si>
    <t>35236</t>
  </si>
  <si>
    <t>REGUINY</t>
  </si>
  <si>
    <t>1963</t>
  </si>
  <si>
    <t>REMINIAC</t>
  </si>
  <si>
    <t>383</t>
  </si>
  <si>
    <t>RENAC</t>
  </si>
  <si>
    <t>35237</t>
  </si>
  <si>
    <t>RENNES</t>
  </si>
  <si>
    <t>215366</t>
  </si>
  <si>
    <t>35238</t>
  </si>
  <si>
    <t>RETIERS</t>
  </si>
  <si>
    <t>4267</t>
  </si>
  <si>
    <t>35239</t>
  </si>
  <si>
    <t>RIANTEC</t>
  </si>
  <si>
    <t>5333</t>
  </si>
  <si>
    <t>RIEC-SUR-BELON</t>
  </si>
  <si>
    <t>4165</t>
  </si>
  <si>
    <t>29236</t>
  </si>
  <si>
    <t>RIEUX</t>
  </si>
  <si>
    <t>2848</t>
  </si>
  <si>
    <t>RIMOU</t>
  </si>
  <si>
    <t>35242</t>
  </si>
  <si>
    <t>ROCHEFORT-EN-TERRE</t>
  </si>
  <si>
    <t>632</t>
  </si>
  <si>
    <t>ROHAN</t>
  </si>
  <si>
    <t>1650</t>
  </si>
  <si>
    <t>ROMAGNE</t>
  </si>
  <si>
    <t>2351</t>
  </si>
  <si>
    <t>35243</t>
  </si>
  <si>
    <t>ROMAZY</t>
  </si>
  <si>
    <t>273</t>
  </si>
  <si>
    <t>35244</t>
  </si>
  <si>
    <t>ROMILLE</t>
  </si>
  <si>
    <t>3878</t>
  </si>
  <si>
    <t>35245</t>
  </si>
  <si>
    <t>ROSCANVEL</t>
  </si>
  <si>
    <t>844</t>
  </si>
  <si>
    <t>29238</t>
  </si>
  <si>
    <t>ROSCOFF</t>
  </si>
  <si>
    <t>3354</t>
  </si>
  <si>
    <t>29239</t>
  </si>
  <si>
    <t>ROSNOEN</t>
  </si>
  <si>
    <t>948</t>
  </si>
  <si>
    <t>29240</t>
  </si>
  <si>
    <t>ROSPEZ</t>
  </si>
  <si>
    <t>1754</t>
  </si>
  <si>
    <t>22265</t>
  </si>
  <si>
    <t>ROSPORDEN</t>
  </si>
  <si>
    <t>7608</t>
  </si>
  <si>
    <t>29241</t>
  </si>
  <si>
    <t>ROSTRENEN</t>
  </si>
  <si>
    <t>3101</t>
  </si>
  <si>
    <t>22266</t>
  </si>
  <si>
    <t>ROUDOUALLEC</t>
  </si>
  <si>
    <t>728</t>
  </si>
  <si>
    <t>ROUILLAC</t>
  </si>
  <si>
    <t>397</t>
  </si>
  <si>
    <t>22267</t>
  </si>
  <si>
    <t>ROZ-LANDRIEUX</t>
  </si>
  <si>
    <t>1337</t>
  </si>
  <si>
    <t>35246</t>
  </si>
  <si>
    <t>ROZ-SUR-COUESNON</t>
  </si>
  <si>
    <t>1020</t>
  </si>
  <si>
    <t>35247</t>
  </si>
  <si>
    <t>RUCA</t>
  </si>
  <si>
    <t>593</t>
  </si>
  <si>
    <t>22268</t>
  </si>
  <si>
    <t>RUFFIAC</t>
  </si>
  <si>
    <t>RUNAN</t>
  </si>
  <si>
    <t>227</t>
  </si>
  <si>
    <t>22269</t>
  </si>
  <si>
    <t>SAINS</t>
  </si>
  <si>
    <t>496</t>
  </si>
  <si>
    <t>35248</t>
  </si>
  <si>
    <t>SAINT-ABRAHAM</t>
  </si>
  <si>
    <t>SAINT-ADRIEN</t>
  </si>
  <si>
    <t>22271</t>
  </si>
  <si>
    <t>SAINT-AGATHON</t>
  </si>
  <si>
    <t>2252</t>
  </si>
  <si>
    <t>22272</t>
  </si>
  <si>
    <t>SAINT-AIGNAN</t>
  </si>
  <si>
    <t>SAINT-ALBAN</t>
  </si>
  <si>
    <t>2125</t>
  </si>
  <si>
    <t>22273</t>
  </si>
  <si>
    <t>SAINT-ALLOUESTRE</t>
  </si>
  <si>
    <t>614</t>
  </si>
  <si>
    <t>SAINT-ANDRE-DES-EAUX</t>
  </si>
  <si>
    <t>325</t>
  </si>
  <si>
    <t>22274</t>
  </si>
  <si>
    <t>SAINT-ARMEL</t>
  </si>
  <si>
    <t>35250</t>
  </si>
  <si>
    <t>894</t>
  </si>
  <si>
    <t>SAINT-AUBIN-D'AUBIGNE</t>
  </si>
  <si>
    <t>3585</t>
  </si>
  <si>
    <t>35251</t>
  </si>
  <si>
    <t>SAINT-AUBIN-DES-LANDES</t>
  </si>
  <si>
    <t>937</t>
  </si>
  <si>
    <t>35252</t>
  </si>
  <si>
    <t>SAINT-AUBIN-DU-CORMIER</t>
  </si>
  <si>
    <t>3732</t>
  </si>
  <si>
    <t>35253</t>
  </si>
  <si>
    <t>SAINT-AVE</t>
  </si>
  <si>
    <t>11095</t>
  </si>
  <si>
    <t>SAINT-BARNABE</t>
  </si>
  <si>
    <t>1253</t>
  </si>
  <si>
    <t>22275</t>
  </si>
  <si>
    <t>SAINT-BARTHELEMY</t>
  </si>
  <si>
    <t>1191</t>
  </si>
  <si>
    <t>SAINT-BENOIT-DES-ONDES</t>
  </si>
  <si>
    <t>35255</t>
  </si>
  <si>
    <t>SAINT-BIHY</t>
  </si>
  <si>
    <t>252</t>
  </si>
  <si>
    <t>22276</t>
  </si>
  <si>
    <t>SAINT-BRANDAN</t>
  </si>
  <si>
    <t>2398</t>
  </si>
  <si>
    <t>22277</t>
  </si>
  <si>
    <t>SAINT-BRIAC-SUR-MER</t>
  </si>
  <si>
    <t>1991</t>
  </si>
  <si>
    <t>35256</t>
  </si>
  <si>
    <t>SAINT-BRIEUC</t>
  </si>
  <si>
    <t>45105</t>
  </si>
  <si>
    <t>22278</t>
  </si>
  <si>
    <t>SAINT-BRIEUC-DE-MAURON</t>
  </si>
  <si>
    <t>344</t>
  </si>
  <si>
    <t>SAINT-BRIEUC-DES-IFFS</t>
  </si>
  <si>
    <t>340</t>
  </si>
  <si>
    <t>35258</t>
  </si>
  <si>
    <t>SAINT-BROLADRE</t>
  </si>
  <si>
    <t>1123</t>
  </si>
  <si>
    <t>35259</t>
  </si>
  <si>
    <t>SAINT-CARADEC</t>
  </si>
  <si>
    <t>22279</t>
  </si>
  <si>
    <t>SAINT-CARADEC-TREGOMEL</t>
  </si>
  <si>
    <t>472</t>
  </si>
  <si>
    <t>SAINT-CARNE</t>
  </si>
  <si>
    <t>1000</t>
  </si>
  <si>
    <t>22280</t>
  </si>
  <si>
    <t>SAINT-CARREUC</t>
  </si>
  <si>
    <t>22281</t>
  </si>
  <si>
    <t>SAINT-CAST-LE-GUILDO</t>
  </si>
  <si>
    <t>3387</t>
  </si>
  <si>
    <t>22282</t>
  </si>
  <si>
    <t>SAINT-CHRISTOPHE-DE-VALAINS</t>
  </si>
  <si>
    <t>220</t>
  </si>
  <si>
    <t>35261</t>
  </si>
  <si>
    <t>SAINT-CHRISTOPHE-DES-BOIS</t>
  </si>
  <si>
    <t>35260</t>
  </si>
  <si>
    <t>SAINT-CLET</t>
  </si>
  <si>
    <t>878</t>
  </si>
  <si>
    <t>22283</t>
  </si>
  <si>
    <t>SAINT-CONGARD</t>
  </si>
  <si>
    <t>740</t>
  </si>
  <si>
    <t>SAINT-CONNAN</t>
  </si>
  <si>
    <t>303</t>
  </si>
  <si>
    <t>22284</t>
  </si>
  <si>
    <t>SAINT-CONNEC</t>
  </si>
  <si>
    <t>254</t>
  </si>
  <si>
    <t>22285</t>
  </si>
  <si>
    <t>SAINT-COULITZ</t>
  </si>
  <si>
    <t>29243</t>
  </si>
  <si>
    <t>SAINT-COULOMB</t>
  </si>
  <si>
    <t>35263</t>
  </si>
  <si>
    <t>SAINT-DENOUAL</t>
  </si>
  <si>
    <t>440</t>
  </si>
  <si>
    <t>22286</t>
  </si>
  <si>
    <t>SAINT-DERRIEN</t>
  </si>
  <si>
    <t>810</t>
  </si>
  <si>
    <t>29244</t>
  </si>
  <si>
    <t>SAINT-DIDIER</t>
  </si>
  <si>
    <t>1990</t>
  </si>
  <si>
    <t>35264</t>
  </si>
  <si>
    <t>SAINT-DIVY</t>
  </si>
  <si>
    <t>1508</t>
  </si>
  <si>
    <t>29245</t>
  </si>
  <si>
    <t>SAINT-DOLAY</t>
  </si>
  <si>
    <t>2445</t>
  </si>
  <si>
    <t>SAINT-DOMINEUC</t>
  </si>
  <si>
    <t>2499</t>
  </si>
  <si>
    <t>35265</t>
  </si>
  <si>
    <t>SAINT-DONAN</t>
  </si>
  <si>
    <t>1440</t>
  </si>
  <si>
    <t>22287</t>
  </si>
  <si>
    <t>SAINT-ELOY</t>
  </si>
  <si>
    <t>29246</t>
  </si>
  <si>
    <t>SAINT-ERBLON</t>
  </si>
  <si>
    <t>2879</t>
  </si>
  <si>
    <t>35266</t>
  </si>
  <si>
    <t>SAINT-ETIENNE-DU-GUE-DE-L'ISLE</t>
  </si>
  <si>
    <t>363</t>
  </si>
  <si>
    <t>22288</t>
  </si>
  <si>
    <t>SAINT-EVARZEC</t>
  </si>
  <si>
    <t>3532</t>
  </si>
  <si>
    <t>29247</t>
  </si>
  <si>
    <t>SAINT-FIACRE</t>
  </si>
  <si>
    <t>22289</t>
  </si>
  <si>
    <t>SAINT-FREGANT</t>
  </si>
  <si>
    <t>29248</t>
  </si>
  <si>
    <t>SAINT-GANTON</t>
  </si>
  <si>
    <t>418</t>
  </si>
  <si>
    <t>35268</t>
  </si>
  <si>
    <t>SAINT-GEORGES-DE-CHESNE</t>
  </si>
  <si>
    <t>707</t>
  </si>
  <si>
    <t>35269</t>
  </si>
  <si>
    <t>SAINT-GEORGES-DE-GREHAIGNE</t>
  </si>
  <si>
    <t>375</t>
  </si>
  <si>
    <t>35270</t>
  </si>
  <si>
    <t>SAINT-GEORGES-DE-REINTEMBAULT</t>
  </si>
  <si>
    <t>1556</t>
  </si>
  <si>
    <t>35271</t>
  </si>
  <si>
    <t>SAINT-GERAND</t>
  </si>
  <si>
    <t>1088</t>
  </si>
  <si>
    <t>SAINT-GERMAIN-DU-PINEL</t>
  </si>
  <si>
    <t>913</t>
  </si>
  <si>
    <t>35272</t>
  </si>
  <si>
    <t>SAINT-GERMAIN-EN-COGLES</t>
  </si>
  <si>
    <t>2044</t>
  </si>
  <si>
    <t>35273</t>
  </si>
  <si>
    <t>SAINT-GERMAIN-SUR-ILLE</t>
  </si>
  <si>
    <t>35274</t>
  </si>
  <si>
    <t>SAINT-GILDAS</t>
  </si>
  <si>
    <t>279</t>
  </si>
  <si>
    <t>22291</t>
  </si>
  <si>
    <t>SAINT-GILDAS-DE-RHUYS</t>
  </si>
  <si>
    <t>1694</t>
  </si>
  <si>
    <t>SAINT-GILLES</t>
  </si>
  <si>
    <t>4447</t>
  </si>
  <si>
    <t>35275</t>
  </si>
  <si>
    <t>SAINT-GILLES-LES-BOIS</t>
  </si>
  <si>
    <t>22293</t>
  </si>
  <si>
    <t>SAINT-GILLES-PLIGEAUX</t>
  </si>
  <si>
    <t>284</t>
  </si>
  <si>
    <t>22294</t>
  </si>
  <si>
    <t>SAINT-GILLES-VIEUX-MARCHE</t>
  </si>
  <si>
    <t>343</t>
  </si>
  <si>
    <t>22295</t>
  </si>
  <si>
    <t>SAINT-GLEN</t>
  </si>
  <si>
    <t>610</t>
  </si>
  <si>
    <t>22296</t>
  </si>
  <si>
    <t>SAINT-GOAZEC</t>
  </si>
  <si>
    <t>714</t>
  </si>
  <si>
    <t>29249</t>
  </si>
  <si>
    <t>SAINT-GONDRAN</t>
  </si>
  <si>
    <t>35276</t>
  </si>
  <si>
    <t>SAINT-GONLAY</t>
  </si>
  <si>
    <t>35277</t>
  </si>
  <si>
    <t>SAINT-GONNERY</t>
  </si>
  <si>
    <t>1083</t>
  </si>
  <si>
    <t>SAINT-GORGON</t>
  </si>
  <si>
    <t>SAINT-GRAVE</t>
  </si>
  <si>
    <t>756</t>
  </si>
  <si>
    <t>SAINT-GREGOIRE</t>
  </si>
  <si>
    <t>9376</t>
  </si>
  <si>
    <t>35278</t>
  </si>
  <si>
    <t>SAINT-GUINOUX</t>
  </si>
  <si>
    <t>1150</t>
  </si>
  <si>
    <t>35279</t>
  </si>
  <si>
    <t>SAINT-GUYOMARD</t>
  </si>
  <si>
    <t>1352</t>
  </si>
  <si>
    <t>SAINT-HELEN</t>
  </si>
  <si>
    <t>1439</t>
  </si>
  <si>
    <t>22299</t>
  </si>
  <si>
    <t>SAINT-HERNIN</t>
  </si>
  <si>
    <t>760</t>
  </si>
  <si>
    <t>29250</t>
  </si>
  <si>
    <t>SAINT-HERVE</t>
  </si>
  <si>
    <t>22300</t>
  </si>
  <si>
    <t>SAINT-HILAIRE-DES-LANDES</t>
  </si>
  <si>
    <t>1032</t>
  </si>
  <si>
    <t>35280</t>
  </si>
  <si>
    <t>SAINT-IGEAUX</t>
  </si>
  <si>
    <t>138</t>
  </si>
  <si>
    <t>22334</t>
  </si>
  <si>
    <t>SAINT-JACQUES-DE-LA-LANDE</t>
  </si>
  <si>
    <t>12587</t>
  </si>
  <si>
    <t>35281</t>
  </si>
  <si>
    <t>SAINT-JACUT-DE-LA-MER</t>
  </si>
  <si>
    <t>893</t>
  </si>
  <si>
    <t>22302</t>
  </si>
  <si>
    <t>SAINT-JACUT-LES-PINS</t>
  </si>
  <si>
    <t>1741</t>
  </si>
  <si>
    <t>SAINT-JEAN-BREVELAY</t>
  </si>
  <si>
    <t>2770</t>
  </si>
  <si>
    <t>SAINT-JEAN-DU-DOIGT</t>
  </si>
  <si>
    <t>636</t>
  </si>
  <si>
    <t>29251</t>
  </si>
  <si>
    <t>SAINT-JEAN-KERDANIEL</t>
  </si>
  <si>
    <t>621</t>
  </si>
  <si>
    <t>22304</t>
  </si>
  <si>
    <t>SAINT-JEAN-LA-POTERIE</t>
  </si>
  <si>
    <t>1502</t>
  </si>
  <si>
    <t>SAINT-JEAN-SUR-COUESNON</t>
  </si>
  <si>
    <t>1149</t>
  </si>
  <si>
    <t>35282</t>
  </si>
  <si>
    <t>SAINT-JEAN-SUR-VILAINE</t>
  </si>
  <si>
    <t>1139</t>
  </si>
  <si>
    <t>35283</t>
  </si>
  <si>
    <t>SAINT-JEAN-TROLIMON</t>
  </si>
  <si>
    <t>991</t>
  </si>
  <si>
    <t>29252</t>
  </si>
  <si>
    <t>SAINT-JOUAN-DE-L'ISLE</t>
  </si>
  <si>
    <t>22305</t>
  </si>
  <si>
    <t>SAINT-JOUAN-DES-GUERETS</t>
  </si>
  <si>
    <t>2585</t>
  </si>
  <si>
    <t>35284</t>
  </si>
  <si>
    <t>SAINT-JUDOCE</t>
  </si>
  <si>
    <t>573</t>
  </si>
  <si>
    <t>22306</t>
  </si>
  <si>
    <t>SAINT-JULIEN</t>
  </si>
  <si>
    <t>2062</t>
  </si>
  <si>
    <t>22307</t>
  </si>
  <si>
    <t>SAINT-JUST</t>
  </si>
  <si>
    <t>35285</t>
  </si>
  <si>
    <t>SAINT-JUVAT</t>
  </si>
  <si>
    <t>22308</t>
  </si>
  <si>
    <t>SAINT-LAUNEUC</t>
  </si>
  <si>
    <t>203</t>
  </si>
  <si>
    <t>22309</t>
  </si>
  <si>
    <t>SAINT-LAURENT</t>
  </si>
  <si>
    <t>500</t>
  </si>
  <si>
    <t>22310</t>
  </si>
  <si>
    <t>SAINT-LAURENT-SUR-OUST</t>
  </si>
  <si>
    <t>360</t>
  </si>
  <si>
    <t>SAINT-LEGER-DES-PRES</t>
  </si>
  <si>
    <t>249</t>
  </si>
  <si>
    <t>35286</t>
  </si>
  <si>
    <t>SAINT-LERY</t>
  </si>
  <si>
    <t>189</t>
  </si>
  <si>
    <t>SAINT-LORMEL</t>
  </si>
  <si>
    <t>877</t>
  </si>
  <si>
    <t>22311</t>
  </si>
  <si>
    <t>SAINT-LUNAIRE</t>
  </si>
  <si>
    <t>2276</t>
  </si>
  <si>
    <t>35287</t>
  </si>
  <si>
    <t>SAINT-M'HERVE</t>
  </si>
  <si>
    <t>1375</t>
  </si>
  <si>
    <t>35300</t>
  </si>
  <si>
    <t>SAINT-M'HERVON</t>
  </si>
  <si>
    <t>557</t>
  </si>
  <si>
    <t>35301</t>
  </si>
  <si>
    <t>SAINT-MADEN</t>
  </si>
  <si>
    <t>224</t>
  </si>
  <si>
    <t>22312</t>
  </si>
  <si>
    <t>SAINT-MALO</t>
  </si>
  <si>
    <t>45719</t>
  </si>
  <si>
    <t>35288</t>
  </si>
  <si>
    <t>SAINT-MALO-DE-BEIGNON</t>
  </si>
  <si>
    <t>504</t>
  </si>
  <si>
    <t>SAINT-MALO-DE-PHILY</t>
  </si>
  <si>
    <t>35289</t>
  </si>
  <si>
    <t>SAINT-MALO-DES-TROIS-FONTAINES</t>
  </si>
  <si>
    <t>556</t>
  </si>
  <si>
    <t>SAINT-MALON-SUR-MEL</t>
  </si>
  <si>
    <t>591</t>
  </si>
  <si>
    <t>35290</t>
  </si>
  <si>
    <t>SAINT-MARC-LE-BLANC</t>
  </si>
  <si>
    <t>35292</t>
  </si>
  <si>
    <t>SAINT-MARC-SUR-COUESNON</t>
  </si>
  <si>
    <t>568</t>
  </si>
  <si>
    <t>35293</t>
  </si>
  <si>
    <t>SAINT-MARCAN</t>
  </si>
  <si>
    <t>35291</t>
  </si>
  <si>
    <t>SAINT-MARCEL</t>
  </si>
  <si>
    <t>1060</t>
  </si>
  <si>
    <t>SAINT-MARTIN-DES-CHAMPS</t>
  </si>
  <si>
    <t>4648</t>
  </si>
  <si>
    <t>29254</t>
  </si>
  <si>
    <t>SAINT-MARTIN-DES-PRES</t>
  </si>
  <si>
    <t>323</t>
  </si>
  <si>
    <t>22313</t>
  </si>
  <si>
    <t>SAINT-MARTIN-SUR-OUST</t>
  </si>
  <si>
    <t>1332</t>
  </si>
  <si>
    <t>SAINT-MAUDAN</t>
  </si>
  <si>
    <t>401</t>
  </si>
  <si>
    <t>22314</t>
  </si>
  <si>
    <t>SAINT-MAUDEZ</t>
  </si>
  <si>
    <t>301</t>
  </si>
  <si>
    <t>22315</t>
  </si>
  <si>
    <t>SAINT-MAUGAN</t>
  </si>
  <si>
    <t>559</t>
  </si>
  <si>
    <t>35295</t>
  </si>
  <si>
    <t>SAINT-MAYEUX</t>
  </si>
  <si>
    <t>479</t>
  </si>
  <si>
    <t>22316</t>
  </si>
  <si>
    <t>SAINT-MEDARD-SUR-ILLE</t>
  </si>
  <si>
    <t>1327</t>
  </si>
  <si>
    <t>35296</t>
  </si>
  <si>
    <t>SAINT-MEEN</t>
  </si>
  <si>
    <t>29255</t>
  </si>
  <si>
    <t>SAINT-MEEN-LE-GRAND</t>
  </si>
  <si>
    <t>4610</t>
  </si>
  <si>
    <t>35297</t>
  </si>
  <si>
    <t>SAINT-MELOIR-DES-BOIS</t>
  </si>
  <si>
    <t>258</t>
  </si>
  <si>
    <t>22317</t>
  </si>
  <si>
    <t>SAINT-MELOIR-DES-ONDES</t>
  </si>
  <si>
    <t>4014</t>
  </si>
  <si>
    <t>35299</t>
  </si>
  <si>
    <t>SAINT-MICHEL-DE-PLELAN</t>
  </si>
  <si>
    <t>22318</t>
  </si>
  <si>
    <t>SAINT-MICHEL-EN-GREVE</t>
  </si>
  <si>
    <t>450</t>
  </si>
  <si>
    <t>22319</t>
  </si>
  <si>
    <t>SAINT-NIC</t>
  </si>
  <si>
    <t>774</t>
  </si>
  <si>
    <t>29256</t>
  </si>
  <si>
    <t>SAINT-NICODEME</t>
  </si>
  <si>
    <t>22320</t>
  </si>
  <si>
    <t>SAINT-NICOLAS-DU-PELEM</t>
  </si>
  <si>
    <t>1669</t>
  </si>
  <si>
    <t>22321</t>
  </si>
  <si>
    <t>SAINT-NICOLAS-DU-TERTRE</t>
  </si>
  <si>
    <t>468</t>
  </si>
  <si>
    <t>SAINT-NOLFF</t>
  </si>
  <si>
    <t>3660</t>
  </si>
  <si>
    <t>SAINT-ONEN-LA-CHAPELLE</t>
  </si>
  <si>
    <t>35302</t>
  </si>
  <si>
    <t>SAINT-OUEN-DES-ALLEUX</t>
  </si>
  <si>
    <t>1293</t>
  </si>
  <si>
    <t>35304</t>
  </si>
  <si>
    <t>SAINT-OUEN-LA-ROUERIE</t>
  </si>
  <si>
    <t>822</t>
  </si>
  <si>
    <t>35303</t>
  </si>
  <si>
    <t>SAINT-PABU</t>
  </si>
  <si>
    <t>2077</t>
  </si>
  <si>
    <t>29257</t>
  </si>
  <si>
    <t>SAINT-PERAN</t>
  </si>
  <si>
    <t>35305</t>
  </si>
  <si>
    <t>SAINT-PERE</t>
  </si>
  <si>
    <t>2274</t>
  </si>
  <si>
    <t>35306</t>
  </si>
  <si>
    <t>SAINT-PERN</t>
  </si>
  <si>
    <t>1018</t>
  </si>
  <si>
    <t>35307</t>
  </si>
  <si>
    <t>SAINT-PERREUX</t>
  </si>
  <si>
    <t>SAINT-PEVER</t>
  </si>
  <si>
    <t>22322</t>
  </si>
  <si>
    <t>SAINT-PHILIBERT</t>
  </si>
  <si>
    <t>SAINT-PIERRE-DE-PLESGUEN</t>
  </si>
  <si>
    <t>2846</t>
  </si>
  <si>
    <t>35308</t>
  </si>
  <si>
    <t>SAINT-PIERRE-QUIBERON</t>
  </si>
  <si>
    <t>2084</t>
  </si>
  <si>
    <t>SAINT-POL-DE-LEON</t>
  </si>
  <si>
    <t>6584</t>
  </si>
  <si>
    <t>29259</t>
  </si>
  <si>
    <t>SAINT-POTAN</t>
  </si>
  <si>
    <t>22323</t>
  </si>
  <si>
    <t>SAINT-QUAY-PERROS</t>
  </si>
  <si>
    <t>1316</t>
  </si>
  <si>
    <t>22324</t>
  </si>
  <si>
    <t>SAINT-QUAY-PORTRIEUX</t>
  </si>
  <si>
    <t>2931</t>
  </si>
  <si>
    <t>22325</t>
  </si>
  <si>
    <t>SAINT-REMY-DU-PLAIN</t>
  </si>
  <si>
    <t>35309</t>
  </si>
  <si>
    <t>SAINT-RENAN</t>
  </si>
  <si>
    <t>8101</t>
  </si>
  <si>
    <t>29260</t>
  </si>
  <si>
    <t>SAINT-RIEUL</t>
  </si>
  <si>
    <t>22326</t>
  </si>
  <si>
    <t>SAINT-RIVOAL</t>
  </si>
  <si>
    <t>29261</t>
  </si>
  <si>
    <t>SAINT-SAMSON-SUR-RANCE</t>
  </si>
  <si>
    <t>1567</t>
  </si>
  <si>
    <t>22327</t>
  </si>
  <si>
    <t>SAINT-SAUVEUR</t>
  </si>
  <si>
    <t>809</t>
  </si>
  <si>
    <t>29262</t>
  </si>
  <si>
    <t>SAINT-SAUVEUR-DES-LANDES</t>
  </si>
  <si>
    <t>1513</t>
  </si>
  <si>
    <t>35310</t>
  </si>
  <si>
    <t>SAINT-SEGAL</t>
  </si>
  <si>
    <t>29263</t>
  </si>
  <si>
    <t>SAINT-SEGLIN</t>
  </si>
  <si>
    <t>35311</t>
  </si>
  <si>
    <t>SAINT-SENOUX</t>
  </si>
  <si>
    <t>1822</t>
  </si>
  <si>
    <t>35312</t>
  </si>
  <si>
    <t>SAINT-SERVAIS</t>
  </si>
  <si>
    <t>413</t>
  </si>
  <si>
    <t>22328</t>
  </si>
  <si>
    <t>799</t>
  </si>
  <si>
    <t>29264</t>
  </si>
  <si>
    <t>SAINT-SERVANT</t>
  </si>
  <si>
    <t>812</t>
  </si>
  <si>
    <t>SAINT-SULIAC</t>
  </si>
  <si>
    <t>925</t>
  </si>
  <si>
    <t>35314</t>
  </si>
  <si>
    <t>SAINT-SULPICE-DES-LANDES</t>
  </si>
  <si>
    <t>35316</t>
  </si>
  <si>
    <t>SAINT-SULPICE-LA-FORET</t>
  </si>
  <si>
    <t>35315</t>
  </si>
  <si>
    <t>SAINT-SYMPHORIEN</t>
  </si>
  <si>
    <t>35317</t>
  </si>
  <si>
    <t>SAINT-THÃƒÂ‰GONNEC LOC-EGUINER</t>
  </si>
  <si>
    <t>3016</t>
  </si>
  <si>
    <t>29266</t>
  </si>
  <si>
    <t>SAINT-THELO</t>
  </si>
  <si>
    <t>410</t>
  </si>
  <si>
    <t>22330</t>
  </si>
  <si>
    <t>SAINT-THOIS</t>
  </si>
  <si>
    <t>29267</t>
  </si>
  <si>
    <t>SAINT-THONAN</t>
  </si>
  <si>
    <t>1689</t>
  </si>
  <si>
    <t>29268</t>
  </si>
  <si>
    <t>SAINT-THUAL</t>
  </si>
  <si>
    <t>35318</t>
  </si>
  <si>
    <t>SAINT-THURIAL</t>
  </si>
  <si>
    <t>35319</t>
  </si>
  <si>
    <t>SAINT-THURIAU</t>
  </si>
  <si>
    <t>1854</t>
  </si>
  <si>
    <t>SAINT-THURIEN</t>
  </si>
  <si>
    <t>1027</t>
  </si>
  <si>
    <t>29269</t>
  </si>
  <si>
    <t>SAINT-TRIMOEL</t>
  </si>
  <si>
    <t>514</t>
  </si>
  <si>
    <t>22332</t>
  </si>
  <si>
    <t>SAINT-TUGDUAL</t>
  </si>
  <si>
    <t>SAINT-UNIAC</t>
  </si>
  <si>
    <t>527</t>
  </si>
  <si>
    <t>35320</t>
  </si>
  <si>
    <t>SAINT-URBAIN</t>
  </si>
  <si>
    <t>29270</t>
  </si>
  <si>
    <t>SAINT-VINCENT-SUR-OUST</t>
  </si>
  <si>
    <t>1446</t>
  </si>
  <si>
    <t>SAINT-VOUGAY</t>
  </si>
  <si>
    <t>903</t>
  </si>
  <si>
    <t>29271</t>
  </si>
  <si>
    <t>SAINT-VRAN</t>
  </si>
  <si>
    <t>758</t>
  </si>
  <si>
    <t>22333</t>
  </si>
  <si>
    <t>SAINT-YVI</t>
  </si>
  <si>
    <t>3057</t>
  </si>
  <si>
    <t>29272</t>
  </si>
  <si>
    <t>SAINTE-ANNE-D'AURAY</t>
  </si>
  <si>
    <t>2633</t>
  </si>
  <si>
    <t>SAINTE-ANNE-SUR-VILAINE</t>
  </si>
  <si>
    <t>35249</t>
  </si>
  <si>
    <t>SAINTE-BRIGITTE</t>
  </si>
  <si>
    <t>179</t>
  </si>
  <si>
    <t>SAINTE-COLOMBE</t>
  </si>
  <si>
    <t>332</t>
  </si>
  <si>
    <t>35262</t>
  </si>
  <si>
    <t>SAINTE-HELENE</t>
  </si>
  <si>
    <t>1208</t>
  </si>
  <si>
    <t>SAINTE-MARIE</t>
  </si>
  <si>
    <t>2259</t>
  </si>
  <si>
    <t>35294</t>
  </si>
  <si>
    <t>SAINTE-SEVE</t>
  </si>
  <si>
    <t>29265</t>
  </si>
  <si>
    <t>SAINTE-TREPHINE</t>
  </si>
  <si>
    <t>191</t>
  </si>
  <si>
    <t>22331</t>
  </si>
  <si>
    <t>SANTEC</t>
  </si>
  <si>
    <t>2350</t>
  </si>
  <si>
    <t>29273</t>
  </si>
  <si>
    <t>SARZEAU</t>
  </si>
  <si>
    <t>7825</t>
  </si>
  <si>
    <t>SAULNIERES</t>
  </si>
  <si>
    <t>736</t>
  </si>
  <si>
    <t>35321</t>
  </si>
  <si>
    <t>SAUZON</t>
  </si>
  <si>
    <t>957</t>
  </si>
  <si>
    <t>SCAER</t>
  </si>
  <si>
    <t>5402</t>
  </si>
  <si>
    <t>29274</t>
  </si>
  <si>
    <t>SCRIGNAC</t>
  </si>
  <si>
    <t>801</t>
  </si>
  <si>
    <t>29275</t>
  </si>
  <si>
    <t>SEGLIEN</t>
  </si>
  <si>
    <t>691</t>
  </si>
  <si>
    <t>SENE</t>
  </si>
  <si>
    <t>8943</t>
  </si>
  <si>
    <t>SENS-DE-BRETAGNE</t>
  </si>
  <si>
    <t>2544</t>
  </si>
  <si>
    <t>35326</t>
  </si>
  <si>
    <t>SENVEN-LEHART</t>
  </si>
  <si>
    <t>233</t>
  </si>
  <si>
    <t>22335</t>
  </si>
  <si>
    <t>SERENT</t>
  </si>
  <si>
    <t>3053</t>
  </si>
  <si>
    <t>SERVON-SUR-VILAINE</t>
  </si>
  <si>
    <t>3579</t>
  </si>
  <si>
    <t>35327</t>
  </si>
  <si>
    <t>SEVIGNAC</t>
  </si>
  <si>
    <t>1099</t>
  </si>
  <si>
    <t>22337</t>
  </si>
  <si>
    <t>SIBIRIL</t>
  </si>
  <si>
    <t>29276</t>
  </si>
  <si>
    <t>SILFIAC</t>
  </si>
  <si>
    <t>SIXT-SUR-AFF</t>
  </si>
  <si>
    <t>2097</t>
  </si>
  <si>
    <t>35328</t>
  </si>
  <si>
    <t>SIZUN</t>
  </si>
  <si>
    <t>2260</t>
  </si>
  <si>
    <t>29277</t>
  </si>
  <si>
    <t>SOUGEAL</t>
  </si>
  <si>
    <t>640</t>
  </si>
  <si>
    <t>35329</t>
  </si>
  <si>
    <t>SPEZET</t>
  </si>
  <si>
    <t>1821</t>
  </si>
  <si>
    <t>29278</t>
  </si>
  <si>
    <t>SQUIFFIEC</t>
  </si>
  <si>
    <t>22338</t>
  </si>
  <si>
    <t>SULNIAC</t>
  </si>
  <si>
    <t>3541</t>
  </si>
  <si>
    <t>SURZUR</t>
  </si>
  <si>
    <t>4224</t>
  </si>
  <si>
    <t>TADEN</t>
  </si>
  <si>
    <t>2349</t>
  </si>
  <si>
    <t>22339</t>
  </si>
  <si>
    <t>TAILLIS</t>
  </si>
  <si>
    <t>1010</t>
  </si>
  <si>
    <t>35330</t>
  </si>
  <si>
    <t>TALENSAC</t>
  </si>
  <si>
    <t>2486</t>
  </si>
  <si>
    <t>35331</t>
  </si>
  <si>
    <t>TAULE</t>
  </si>
  <si>
    <t>2985</t>
  </si>
  <si>
    <t>29279</t>
  </si>
  <si>
    <t>TAUPONT</t>
  </si>
  <si>
    <t>2212</t>
  </si>
  <si>
    <t>TEILLAY</t>
  </si>
  <si>
    <t>1072</t>
  </si>
  <si>
    <t>35332</t>
  </si>
  <si>
    <t>TELGRUC-SUR-MER</t>
  </si>
  <si>
    <t>2124</t>
  </si>
  <si>
    <t>29280</t>
  </si>
  <si>
    <t>THEHILLAC</t>
  </si>
  <si>
    <t>569</t>
  </si>
  <si>
    <t>THEIX-NOYALO</t>
  </si>
  <si>
    <t>7907</t>
  </si>
  <si>
    <t>THORIGNE-FOUILLARD</t>
  </si>
  <si>
    <t>8381</t>
  </si>
  <si>
    <t>35334</t>
  </si>
  <si>
    <t>THOURIE</t>
  </si>
  <si>
    <t>35335</t>
  </si>
  <si>
    <t>TINTENIAC</t>
  </si>
  <si>
    <t>3470</t>
  </si>
  <si>
    <t>35337</t>
  </si>
  <si>
    <t>TONQUEDEC</t>
  </si>
  <si>
    <t>22340</t>
  </si>
  <si>
    <t>TORCE</t>
  </si>
  <si>
    <t>1190</t>
  </si>
  <si>
    <t>35338</t>
  </si>
  <si>
    <t>TOURCH</t>
  </si>
  <si>
    <t>29281</t>
  </si>
  <si>
    <t>TRAMAIN</t>
  </si>
  <si>
    <t>22341</t>
  </si>
  <si>
    <t>TRANS-LA-FORET</t>
  </si>
  <si>
    <t>35339</t>
  </si>
  <si>
    <t>TREAL</t>
  </si>
  <si>
    <t>652</t>
  </si>
  <si>
    <t>TREBABU</t>
  </si>
  <si>
    <t>338</t>
  </si>
  <si>
    <t>29282</t>
  </si>
  <si>
    <t>TREBEDAN</t>
  </si>
  <si>
    <t>424</t>
  </si>
  <si>
    <t>22342</t>
  </si>
  <si>
    <t>TREBEURDEN</t>
  </si>
  <si>
    <t>3652</t>
  </si>
  <si>
    <t>22343</t>
  </si>
  <si>
    <t>TREBRIVAN</t>
  </si>
  <si>
    <t>723</t>
  </si>
  <si>
    <t>22344</t>
  </si>
  <si>
    <t>TREBRY</t>
  </si>
  <si>
    <t>836</t>
  </si>
  <si>
    <t>22345</t>
  </si>
  <si>
    <t>TREDANIEL</t>
  </si>
  <si>
    <t>961</t>
  </si>
  <si>
    <t>22346</t>
  </si>
  <si>
    <t>TREDARZEC</t>
  </si>
  <si>
    <t>22347</t>
  </si>
  <si>
    <t>TREDIAS</t>
  </si>
  <si>
    <t>485</t>
  </si>
  <si>
    <t>22348</t>
  </si>
  <si>
    <t>TREDION</t>
  </si>
  <si>
    <t>1231</t>
  </si>
  <si>
    <t>TREDREZ-LOCQUEMEAU</t>
  </si>
  <si>
    <t>22349</t>
  </si>
  <si>
    <t>TREDUDER</t>
  </si>
  <si>
    <t>196</t>
  </si>
  <si>
    <t>22350</t>
  </si>
  <si>
    <t>TREFFENDEL</t>
  </si>
  <si>
    <t>1265</t>
  </si>
  <si>
    <t>35340</t>
  </si>
  <si>
    <t>TREFFIAGAT</t>
  </si>
  <si>
    <t>2404</t>
  </si>
  <si>
    <t>29284</t>
  </si>
  <si>
    <t>TREFFLEAN</t>
  </si>
  <si>
    <t>2197</t>
  </si>
  <si>
    <t>TREFFRIN</t>
  </si>
  <si>
    <t>571</t>
  </si>
  <si>
    <t>22351</t>
  </si>
  <si>
    <t>TREFLAOUENAN</t>
  </si>
  <si>
    <t>507</t>
  </si>
  <si>
    <t>29285</t>
  </si>
  <si>
    <t>TREFLEVENEZ</t>
  </si>
  <si>
    <t>248</t>
  </si>
  <si>
    <t>29286</t>
  </si>
  <si>
    <t>TREFLEZ</t>
  </si>
  <si>
    <t>931</t>
  </si>
  <si>
    <t>29287</t>
  </si>
  <si>
    <t>TREFUMEL</t>
  </si>
  <si>
    <t>22352</t>
  </si>
  <si>
    <t>TREGARANTEC</t>
  </si>
  <si>
    <t>29288</t>
  </si>
  <si>
    <t>TREGARVAN</t>
  </si>
  <si>
    <t>136</t>
  </si>
  <si>
    <t>29289</t>
  </si>
  <si>
    <t>TREGASTEL</t>
  </si>
  <si>
    <t>2429</t>
  </si>
  <si>
    <t>22353</t>
  </si>
  <si>
    <t>TREGLAMUS</t>
  </si>
  <si>
    <t>22354</t>
  </si>
  <si>
    <t>TREGLONOU</t>
  </si>
  <si>
    <t>29290</t>
  </si>
  <si>
    <t>TREGOMEUR</t>
  </si>
  <si>
    <t>22356</t>
  </si>
  <si>
    <t>TREGONNEAU</t>
  </si>
  <si>
    <t>22358</t>
  </si>
  <si>
    <t>TREGOUREZ</t>
  </si>
  <si>
    <t>995</t>
  </si>
  <si>
    <t>29291</t>
  </si>
  <si>
    <t>TREGROM</t>
  </si>
  <si>
    <t>408</t>
  </si>
  <si>
    <t>22359</t>
  </si>
  <si>
    <t>TREGUENNEC</t>
  </si>
  <si>
    <t>316</t>
  </si>
  <si>
    <t>29292</t>
  </si>
  <si>
    <t>TREGUEUX</t>
  </si>
  <si>
    <t>8411</t>
  </si>
  <si>
    <t>22360</t>
  </si>
  <si>
    <t>TREGUIDEL</t>
  </si>
  <si>
    <t>617</t>
  </si>
  <si>
    <t>22361</t>
  </si>
  <si>
    <t>TREGUIER</t>
  </si>
  <si>
    <t>2470</t>
  </si>
  <si>
    <t>22362</t>
  </si>
  <si>
    <t>TREGUNC</t>
  </si>
  <si>
    <t>7043</t>
  </si>
  <si>
    <t>29293</t>
  </si>
  <si>
    <t>TREHORENTEUC</t>
  </si>
  <si>
    <t>117</t>
  </si>
  <si>
    <t>TRELEVERN</t>
  </si>
  <si>
    <t>1291</t>
  </si>
  <si>
    <t>22363</t>
  </si>
  <si>
    <t>TRELIVAN</t>
  </si>
  <si>
    <t>2693</t>
  </si>
  <si>
    <t>22364</t>
  </si>
  <si>
    <t>TREMAOUEZAN</t>
  </si>
  <si>
    <t>29295</t>
  </si>
  <si>
    <t>TREMARGAT</t>
  </si>
  <si>
    <t>192</t>
  </si>
  <si>
    <t>22365</t>
  </si>
  <si>
    <t>TREMBLAY</t>
  </si>
  <si>
    <t>1566</t>
  </si>
  <si>
    <t>35341</t>
  </si>
  <si>
    <t>TREMEHEUC</t>
  </si>
  <si>
    <t>346</t>
  </si>
  <si>
    <t>35342</t>
  </si>
  <si>
    <t>TREMEL</t>
  </si>
  <si>
    <t>431</t>
  </si>
  <si>
    <t>22366</t>
  </si>
  <si>
    <t>TREMEOC</t>
  </si>
  <si>
    <t>29296</t>
  </si>
  <si>
    <t>TREMEREUC</t>
  </si>
  <si>
    <t>748</t>
  </si>
  <si>
    <t>22368</t>
  </si>
  <si>
    <t>TREMEUR</t>
  </si>
  <si>
    <t>22369</t>
  </si>
  <si>
    <t>TREMEVEN</t>
  </si>
  <si>
    <t>339</t>
  </si>
  <si>
    <t>22370</t>
  </si>
  <si>
    <t>2300</t>
  </si>
  <si>
    <t>29297</t>
  </si>
  <si>
    <t>TREMOREL</t>
  </si>
  <si>
    <t>1146</t>
  </si>
  <si>
    <t>22371</t>
  </si>
  <si>
    <t>TREMUSON</t>
  </si>
  <si>
    <t>2015</t>
  </si>
  <si>
    <t>22372</t>
  </si>
  <si>
    <t>TREOGAN</t>
  </si>
  <si>
    <t>100</t>
  </si>
  <si>
    <t>22373</t>
  </si>
  <si>
    <t>TREOGAT</t>
  </si>
  <si>
    <t>584</t>
  </si>
  <si>
    <t>29298</t>
  </si>
  <si>
    <t>TREOUERGAT</t>
  </si>
  <si>
    <t>330</t>
  </si>
  <si>
    <t>29299</t>
  </si>
  <si>
    <t>TRESBOEUF</t>
  </si>
  <si>
    <t>1271</t>
  </si>
  <si>
    <t>35343</t>
  </si>
  <si>
    <t>TRESSE</t>
  </si>
  <si>
    <t>35344</t>
  </si>
  <si>
    <t>TRESSIGNAUX</t>
  </si>
  <si>
    <t>22375</t>
  </si>
  <si>
    <t>TREVE</t>
  </si>
  <si>
    <t>1639</t>
  </si>
  <si>
    <t>22376</t>
  </si>
  <si>
    <t>TREVENEUC</t>
  </si>
  <si>
    <t>775</t>
  </si>
  <si>
    <t>22377</t>
  </si>
  <si>
    <t>TREVEREC</t>
  </si>
  <si>
    <t>22378</t>
  </si>
  <si>
    <t>TREVERIEN</t>
  </si>
  <si>
    <t>35345</t>
  </si>
  <si>
    <t>TREVOU-TREGUIGNEC</t>
  </si>
  <si>
    <t>1318</t>
  </si>
  <si>
    <t>22379</t>
  </si>
  <si>
    <t>TREVRON</t>
  </si>
  <si>
    <t>696</t>
  </si>
  <si>
    <t>22380</t>
  </si>
  <si>
    <t>TREZENY</t>
  </si>
  <si>
    <t>22381</t>
  </si>
  <si>
    <t>TREZILIDE</t>
  </si>
  <si>
    <t>350</t>
  </si>
  <si>
    <t>29301</t>
  </si>
  <si>
    <t>TRIMER</t>
  </si>
  <si>
    <t>35346</t>
  </si>
  <si>
    <t>TROGUERY</t>
  </si>
  <si>
    <t>283</t>
  </si>
  <si>
    <t>22383</t>
  </si>
  <si>
    <t>UZEL</t>
  </si>
  <si>
    <t>1068</t>
  </si>
  <si>
    <t>22384</t>
  </si>
  <si>
    <t>VAL D'ANAST</t>
  </si>
  <si>
    <t>3908</t>
  </si>
  <si>
    <t>35168</t>
  </si>
  <si>
    <t>VAL D'OUST</t>
  </si>
  <si>
    <t>2652</t>
  </si>
  <si>
    <t>VAL-D'IZE</t>
  </si>
  <si>
    <t>2588</t>
  </si>
  <si>
    <t>35347</t>
  </si>
  <si>
    <t>VANNES</t>
  </si>
  <si>
    <t>53200</t>
  </si>
  <si>
    <t>VENDEL</t>
  </si>
  <si>
    <t>35348</t>
  </si>
  <si>
    <t>VERGEAL</t>
  </si>
  <si>
    <t>797</t>
  </si>
  <si>
    <t>35350</t>
  </si>
  <si>
    <t>VERN-SUR-SEICHE</t>
  </si>
  <si>
    <t>7871</t>
  </si>
  <si>
    <t>35352</t>
  </si>
  <si>
    <t>VEZIN-LE-COQUET</t>
  </si>
  <si>
    <t>5401</t>
  </si>
  <si>
    <t>35353</t>
  </si>
  <si>
    <t>VIEUX-VIEL</t>
  </si>
  <si>
    <t>321</t>
  </si>
  <si>
    <t>35354</t>
  </si>
  <si>
    <t>VIEUX-VY-SUR-COUESNON</t>
  </si>
  <si>
    <t>1171</t>
  </si>
  <si>
    <t>35355</t>
  </si>
  <si>
    <t>VIGNOC</t>
  </si>
  <si>
    <t>1831</t>
  </si>
  <si>
    <t>35356</t>
  </si>
  <si>
    <t>VILDE-GUINGALAN</t>
  </si>
  <si>
    <t>22388</t>
  </si>
  <si>
    <t>VILLAMEE</t>
  </si>
  <si>
    <t>35357</t>
  </si>
  <si>
    <t>VISSEICHE</t>
  </si>
  <si>
    <t>35359</t>
  </si>
  <si>
    <t>VITRE</t>
  </si>
  <si>
    <t>17798</t>
  </si>
  <si>
    <t>35360</t>
  </si>
  <si>
    <t>YFFINIAC</t>
  </si>
  <si>
    <t>5002</t>
  </si>
  <si>
    <t>22389</t>
  </si>
  <si>
    <t>YVIAS</t>
  </si>
  <si>
    <t>759</t>
  </si>
  <si>
    <t>22390</t>
  </si>
  <si>
    <t>YVIGNAC-LA-TOUR</t>
  </si>
  <si>
    <t>1184</t>
  </si>
  <si>
    <t>22391</t>
  </si>
  <si>
    <t>Cocher 1 dans les communes de résidence des bénéficiaires</t>
  </si>
  <si>
    <t>Nom du projet</t>
  </si>
  <si>
    <t>Evaluation quantitative</t>
  </si>
  <si>
    <t>Ateliers (comportant 1 ou plusieurs séances)</t>
  </si>
  <si>
    <t>Théâtre/ciné débat</t>
  </si>
  <si>
    <t>Forum</t>
  </si>
  <si>
    <t>Réunion d’information</t>
  </si>
  <si>
    <t>Conférence</t>
  </si>
  <si>
    <t>Formation</t>
  </si>
  <si>
    <t>Bilan prévention</t>
  </si>
  <si>
    <t>Bilan des actions réalisées</t>
  </si>
  <si>
    <t>Par sexe</t>
  </si>
  <si>
    <t>Hommes</t>
  </si>
  <si>
    <t>Femmes</t>
  </si>
  <si>
    <t>Par GIR</t>
  </si>
  <si>
    <t xml:space="preserve">1 à 4 </t>
  </si>
  <si>
    <t>Par âge</t>
  </si>
  <si>
    <t>60 à 69</t>
  </si>
  <si>
    <t>70 à 79</t>
  </si>
  <si>
    <t>80 à 89</t>
  </si>
  <si>
    <t>90 et +</t>
  </si>
  <si>
    <t>5, 6 et non GIRés</t>
  </si>
  <si>
    <t>Votre évaluation du projet</t>
  </si>
  <si>
    <t>Votre retour d'expérience</t>
  </si>
  <si>
    <t>Evaluation qualititative</t>
  </si>
  <si>
    <t>Indiquez dans les cases rouges le nombre d'actions réalisées</t>
  </si>
  <si>
    <t>Indiquez votre niveau de satisfaction sur …</t>
  </si>
  <si>
    <t>… Les conditions de déroulement de votre action</t>
  </si>
  <si>
    <t>… Le nombre total de participants à l'opération</t>
  </si>
  <si>
    <t>… Les effets et impacts au bénéfice des participants</t>
  </si>
  <si>
    <t>… La pérennité du projet au-delà du financement par l'appel à projet</t>
  </si>
  <si>
    <t>Expliquez les outils que vous avez mis en place pour suivre et évaluer votre projet</t>
  </si>
  <si>
    <t>Avez-vous réalisé une enquête auprès de vos bénéficiaires ?</t>
  </si>
  <si>
    <t>En cas de réponse positive…</t>
  </si>
  <si>
    <t>Avez-vous mesuré le niveau de satisfaction des bénéficiaires ?</t>
  </si>
  <si>
    <t>Si oui, résumez en quelques lignes</t>
  </si>
  <si>
    <t>peu satisfaisant</t>
  </si>
  <si>
    <t>satisfaisant</t>
  </si>
  <si>
    <t>très satisfaisant</t>
  </si>
  <si>
    <t>oui</t>
  </si>
  <si>
    <t>non</t>
  </si>
  <si>
    <t>Si autres précisez ci-dessous</t>
  </si>
  <si>
    <t>Résumez en quelques lignes</t>
  </si>
  <si>
    <t>les perspectives</t>
  </si>
  <si>
    <t>le bilan : points forts, points faibles, freins constatés…</t>
  </si>
  <si>
    <t>Résumez votre action en quelques lignes</t>
  </si>
  <si>
    <t>Vos modalités de suivi et d'évaluation</t>
  </si>
  <si>
    <t>Avez-vous mesuré l'impact, les effets de l'action auprès de vos bénéficiaires ?</t>
  </si>
  <si>
    <t>Date de réalisation du bilan</t>
  </si>
  <si>
    <t>Situation du bilan</t>
  </si>
  <si>
    <t>provisoire</t>
  </si>
  <si>
    <t>définitif</t>
  </si>
  <si>
    <t>Porteur</t>
  </si>
  <si>
    <t>Conférence des financeurs
Conseil départemental du Morbihan
Pour Bien Vieillir Bretagne
Agence régionale de santé Bretagne</t>
  </si>
  <si>
    <t>Total bénéficiaires</t>
  </si>
  <si>
    <t xml:space="preserve">Année appel à projet </t>
  </si>
  <si>
    <t xml:space="preserve"> </t>
  </si>
  <si>
    <t>Précisez le nombre de bénéficiaires concernés par cette enquête :</t>
  </si>
  <si>
    <t>Subvention accordée</t>
  </si>
  <si>
    <t xml:space="preserve">Gratuité des actions </t>
  </si>
  <si>
    <t>ANALYSE DES ACTIONS</t>
  </si>
  <si>
    <t>Pensez-vous réitérer votre action ?</t>
  </si>
  <si>
    <t>Précisions sur les actions et le nombre de bénéficiaires</t>
  </si>
  <si>
    <t>Précisez le nombre de bénéficiaires initialement attendu.</t>
  </si>
  <si>
    <t>Rappel : nombre de bénéficiaires réels</t>
  </si>
  <si>
    <t xml:space="preserve">Globalement, avez-vous eu le nombre de bénéficiaires que vous attendiez ? </t>
  </si>
  <si>
    <t>Si, vous avez eu moins de personnes que vous espériez, sauriez-vous l'expliquer ?</t>
  </si>
  <si>
    <t>Dans ce cas, comment avez-vous dû procéder ?</t>
  </si>
  <si>
    <t>Chronologie ?</t>
  </si>
  <si>
    <t>Acceptation des premiers inscrits</t>
  </si>
  <si>
    <t>Critères ?</t>
  </si>
  <si>
    <t>Acceptation selon la situation des demandeurs</t>
  </si>
  <si>
    <t>Liste d'attente ?</t>
  </si>
  <si>
    <t>Conservation des coordonnées des refusés pour une prochaine action ?</t>
  </si>
  <si>
    <t>Autre action ?</t>
  </si>
  <si>
    <t>Vos commentaires en cas "d'échec" ou votre retour d'expérience</t>
  </si>
  <si>
    <t>Si oui …</t>
  </si>
  <si>
    <t>Envisagez-vous des ajustements à ce projet ?</t>
  </si>
  <si>
    <t>Si oui, vos précisions</t>
  </si>
  <si>
    <t>Cas 1</t>
  </si>
  <si>
    <t>Cas 2</t>
  </si>
  <si>
    <t>Au contraire, si vous eu trop de demandes, combien de personnes avez-vous refusé ?</t>
  </si>
  <si>
    <t>Pensez-vous avoir globalement atteint les objectifs que vous vous étiez fixés ?</t>
  </si>
  <si>
    <t>Si autres, précisez ci-dessous :</t>
  </si>
  <si>
    <t xml:space="preserve">Moins de 60 ans </t>
  </si>
  <si>
    <t>Appel à projets commun 2024 - Bilan de l'opération</t>
  </si>
  <si>
    <t>Appel à projets commun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</si>
</sst>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\ &quot;€&quot;_-;\-* #,##0\ &quot;€&quot;_-;_-* &quot;-&quot;??\ &quot;€&quot;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 Narrow"/>
      <family val="2"/>
    </font>
    <font>
      <b/>
      <sz val="13"/>
      <color theme="1"/>
      <name val="Arial Narrow"/>
      <family val="2"/>
    </font>
    <font>
      <i/>
      <sz val="8"/>
      <color theme="1"/>
      <name val="Arial Narrow"/>
      <family val="2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b/>
      <sz val="11"/>
      <color theme="1"/>
      <name val="Arial Narrow"/>
      <family val="2"/>
    </font>
    <font>
      <u/>
      <sz val="11"/>
      <color theme="1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Comic Sans MS"/>
      <family val="4"/>
    </font>
    <font>
      <sz val="10"/>
      <color indexed="8"/>
      <name val="Comic Sans MS"/>
      <family val="4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5"/>
      <color theme="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2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9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69">
    <border>
      <left/>
      <right/>
      <top/>
      <bottom/>
      <diagonal/>
    </border>
    <border>
      <left style="thick">
        <color theme="3"/>
      </left>
      <right/>
      <top style="thick">
        <color theme="3"/>
      </top>
      <bottom/>
      <diagonal/>
    </border>
    <border>
      <left/>
      <right/>
      <top style="thick">
        <color theme="3"/>
      </top>
      <bottom/>
      <diagonal/>
    </border>
    <border>
      <left/>
      <right style="thick">
        <color theme="3"/>
      </right>
      <top style="thick">
        <color theme="3"/>
      </top>
      <bottom/>
      <diagonal/>
    </border>
    <border>
      <left style="thick">
        <color theme="3"/>
      </left>
      <right/>
      <top/>
      <bottom/>
      <diagonal/>
    </border>
    <border>
      <left/>
      <right style="thick">
        <color theme="3"/>
      </right>
      <top/>
      <bottom/>
      <diagonal/>
    </border>
    <border>
      <left style="thick">
        <color theme="3"/>
      </left>
      <right/>
      <top/>
      <bottom style="thick">
        <color theme="3"/>
      </bottom>
      <diagonal/>
    </border>
    <border>
      <left/>
      <right/>
      <top/>
      <bottom style="thick">
        <color theme="3"/>
      </bottom>
      <diagonal/>
    </border>
    <border>
      <left/>
      <right style="thick">
        <color theme="3"/>
      </right>
      <top/>
      <bottom style="thick">
        <color theme="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Fill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04">
    <xf numFmtId="0" fontId="0" fillId="0" borderId="0" xfId="0"/>
    <xf numFmtId="0" fontId="0" fillId="2" borderId="0" xfId="0" applyFill="1"/>
    <xf numFmtId="0" fontId="8" fillId="0" borderId="0" xfId="0" applyFont="1"/>
    <xf numFmtId="0" fontId="2" fillId="0" borderId="0" xfId="0" applyFont="1"/>
    <xf numFmtId="0" fontId="9" fillId="0" borderId="0" xfId="0" applyFont="1"/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17" fillId="2" borderId="0" xfId="0" applyFont="1" applyFill="1"/>
    <xf numFmtId="0" fontId="0" fillId="8" borderId="0" xfId="0" applyFill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0" fillId="7" borderId="55" xfId="0" applyFill="1" applyBorder="1" applyAlignment="1">
      <alignment horizontal="center" vertical="center"/>
    </xf>
    <xf numFmtId="0" fontId="2" fillId="7" borderId="55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19" fillId="0" borderId="0" xfId="4" applyFont="1"/>
    <xf numFmtId="0" fontId="3" fillId="3" borderId="0" xfId="0" applyFont="1" applyFill="1"/>
    <xf numFmtId="0" fontId="3" fillId="0" borderId="0" xfId="0" applyFont="1"/>
    <xf numFmtId="0" fontId="0" fillId="0" borderId="48" xfId="0" applyBorder="1"/>
    <xf numFmtId="0" fontId="0" fillId="0" borderId="34" xfId="0" applyBorder="1"/>
    <xf numFmtId="0" fontId="0" fillId="9" borderId="35" xfId="0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20" fillId="0" borderId="0" xfId="4" applyFont="1"/>
    <xf numFmtId="0" fontId="0" fillId="0" borderId="56" xfId="0" applyBorder="1"/>
    <xf numFmtId="0" fontId="0" fillId="0" borderId="49" xfId="0" applyBorder="1"/>
    <xf numFmtId="0" fontId="0" fillId="0" borderId="45" xfId="0" applyBorder="1"/>
    <xf numFmtId="0" fontId="0" fillId="0" borderId="0" xfId="0" applyAlignment="1">
      <alignment horizontal="center"/>
    </xf>
    <xf numFmtId="0" fontId="21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8" fillId="14" borderId="9" xfId="0" applyFont="1" applyFill="1" applyBorder="1" applyAlignment="1">
      <alignment horizontal="left" vertical="center"/>
    </xf>
    <xf numFmtId="0" fontId="8" fillId="14" borderId="10" xfId="0" applyFont="1" applyFill="1" applyBorder="1" applyAlignment="1">
      <alignment horizontal="left" vertical="center"/>
    </xf>
    <xf numFmtId="0" fontId="8" fillId="14" borderId="11" xfId="0" applyFont="1" applyFill="1" applyBorder="1" applyAlignment="1">
      <alignment horizontal="left" vertical="center"/>
    </xf>
    <xf numFmtId="0" fontId="8" fillId="14" borderId="12" xfId="0" applyFont="1" applyFill="1" applyBorder="1" applyAlignment="1">
      <alignment horizontal="left" vertical="center"/>
    </xf>
    <xf numFmtId="0" fontId="8" fillId="14" borderId="0" xfId="0" applyFont="1" applyFill="1" applyBorder="1" applyAlignment="1">
      <alignment horizontal="left" vertical="center"/>
    </xf>
    <xf numFmtId="0" fontId="22" fillId="14" borderId="0" xfId="0" applyFont="1" applyFill="1" applyBorder="1" applyAlignment="1">
      <alignment horizontal="left" vertical="center"/>
    </xf>
    <xf numFmtId="0" fontId="8" fillId="14" borderId="13" xfId="0" applyFont="1" applyFill="1" applyBorder="1" applyAlignment="1">
      <alignment horizontal="left" vertical="center"/>
    </xf>
    <xf numFmtId="0" fontId="8" fillId="14" borderId="14" xfId="0" applyFont="1" applyFill="1" applyBorder="1" applyAlignment="1">
      <alignment horizontal="left" vertical="center"/>
    </xf>
    <xf numFmtId="0" fontId="8" fillId="14" borderId="15" xfId="0" applyFont="1" applyFill="1" applyBorder="1" applyAlignment="1">
      <alignment horizontal="left" vertical="center"/>
    </xf>
    <xf numFmtId="0" fontId="8" fillId="14" borderId="16" xfId="0" applyFont="1" applyFill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9" fillId="0" borderId="1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2" borderId="0" xfId="0" applyFill="1"/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16" fillId="3" borderId="0" xfId="3" applyFill="1" applyAlignment="1">
      <alignment horizontal="center" vertical="center"/>
    </xf>
    <xf numFmtId="0" fontId="8" fillId="3" borderId="0" xfId="0" applyFont="1" applyFill="1" applyBorder="1" applyAlignment="1">
      <alignment horizontal="left" vertical="center"/>
    </xf>
    <xf numFmtId="0" fontId="8" fillId="3" borderId="62" xfId="0" applyFont="1" applyFill="1" applyBorder="1" applyAlignment="1">
      <alignment horizontal="left" vertical="center"/>
    </xf>
    <xf numFmtId="0" fontId="9" fillId="4" borderId="10" xfId="0" applyFont="1" applyFill="1" applyBorder="1" applyAlignment="1">
      <alignment vertical="center"/>
    </xf>
    <xf numFmtId="0" fontId="9" fillId="4" borderId="1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24" xfId="0" applyFill="1" applyBorder="1" applyAlignment="1" applyProtection="1">
      <alignment vertical="center" wrapText="1"/>
      <protection locked="0"/>
    </xf>
    <xf numFmtId="0" fontId="0" fillId="0" borderId="0" xfId="0" applyFill="1" applyBorder="1" applyAlignment="1">
      <alignment horizontal="center" vertical="center"/>
    </xf>
    <xf numFmtId="0" fontId="11" fillId="14" borderId="66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14" borderId="14" xfId="0" applyFill="1" applyBorder="1" applyAlignment="1">
      <alignment horizontal="center" vertical="center"/>
    </xf>
    <xf numFmtId="0" fontId="0" fillId="14" borderId="15" xfId="0" applyFill="1" applyBorder="1" applyAlignment="1">
      <alignment horizontal="center" vertical="center"/>
    </xf>
    <xf numFmtId="0" fontId="0" fillId="14" borderId="0" xfId="0" applyFill="1" applyBorder="1" applyAlignment="1">
      <alignment horizontal="center" vertical="center"/>
    </xf>
    <xf numFmtId="0" fontId="0" fillId="14" borderId="0" xfId="0" applyFill="1" applyBorder="1" applyAlignment="1">
      <alignment horizontal="left" vertical="center"/>
    </xf>
    <xf numFmtId="0" fontId="0" fillId="14" borderId="10" xfId="0" applyFill="1" applyBorder="1" applyAlignment="1">
      <alignment horizontal="center" vertical="center"/>
    </xf>
    <xf numFmtId="0" fontId="9" fillId="14" borderId="57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14" borderId="9" xfId="0" applyFill="1" applyBorder="1" applyAlignment="1">
      <alignment vertical="center"/>
    </xf>
    <xf numFmtId="0" fontId="0" fillId="14" borderId="10" xfId="0" applyFill="1" applyBorder="1" applyAlignment="1">
      <alignment vertical="center"/>
    </xf>
    <xf numFmtId="0" fontId="0" fillId="14" borderId="11" xfId="0" applyFill="1" applyBorder="1" applyAlignment="1">
      <alignment vertical="center"/>
    </xf>
    <xf numFmtId="0" fontId="0" fillId="14" borderId="12" xfId="0" applyFill="1" applyBorder="1" applyAlignment="1">
      <alignment vertical="center"/>
    </xf>
    <xf numFmtId="0" fontId="0" fillId="14" borderId="0" xfId="0" applyFill="1" applyBorder="1" applyAlignment="1">
      <alignment vertical="center"/>
    </xf>
    <xf numFmtId="0" fontId="0" fillId="14" borderId="13" xfId="0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14" borderId="12" xfId="0" applyFont="1" applyFill="1" applyBorder="1" applyAlignment="1">
      <alignment vertical="center"/>
    </xf>
    <xf numFmtId="0" fontId="11" fillId="14" borderId="0" xfId="0" applyFont="1" applyFill="1" applyBorder="1" applyAlignment="1">
      <alignment horizontal="left" vertical="center"/>
    </xf>
    <xf numFmtId="0" fontId="11" fillId="14" borderId="13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8" fillId="14" borderId="12" xfId="0" applyFont="1" applyFill="1" applyBorder="1" applyAlignment="1">
      <alignment vertical="center"/>
    </xf>
    <xf numFmtId="0" fontId="8" fillId="14" borderId="13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0" fillId="14" borderId="16" xfId="0" applyFill="1" applyBorder="1" applyAlignment="1">
      <alignment vertical="center"/>
    </xf>
    <xf numFmtId="0" fontId="0" fillId="0" borderId="66" xfId="0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vertical="center"/>
    </xf>
    <xf numFmtId="0" fontId="2" fillId="14" borderId="12" xfId="0" applyFont="1" applyFill="1" applyBorder="1" applyAlignment="1">
      <alignment vertical="center"/>
    </xf>
    <xf numFmtId="0" fontId="2" fillId="14" borderId="0" xfId="0" applyFont="1" applyFill="1" applyBorder="1" applyAlignment="1">
      <alignment horizontal="left" vertical="center"/>
    </xf>
    <xf numFmtId="0" fontId="2" fillId="0" borderId="66" xfId="0" applyFont="1" applyBorder="1" applyAlignment="1" applyProtection="1">
      <alignment horizontal="center" vertical="center"/>
      <protection locked="0"/>
    </xf>
    <xf numFmtId="0" fontId="2" fillId="14" borderId="13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14" borderId="0" xfId="0" applyFont="1" applyFill="1" applyBorder="1" applyAlignment="1">
      <alignment horizontal="left" vertical="center"/>
    </xf>
    <xf numFmtId="0" fontId="9" fillId="0" borderId="66" xfId="0" applyFont="1" applyBorder="1" applyAlignment="1" applyProtection="1">
      <alignment horizontal="center" vertical="center"/>
      <protection locked="0"/>
    </xf>
    <xf numFmtId="0" fontId="9" fillId="14" borderId="13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9" fillId="14" borderId="12" xfId="0" applyFont="1" applyFill="1" applyBorder="1" applyAlignment="1">
      <alignment horizontal="center" vertical="center"/>
    </xf>
    <xf numFmtId="0" fontId="22" fillId="14" borderId="9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2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5" fillId="11" borderId="42" xfId="0" applyFont="1" applyFill="1" applyBorder="1" applyAlignment="1" applyProtection="1">
      <alignment horizontal="left" vertical="center" wrapText="1"/>
      <protection locked="0"/>
    </xf>
    <xf numFmtId="0" fontId="25" fillId="11" borderId="24" xfId="0" applyFont="1" applyFill="1" applyBorder="1" applyAlignment="1" applyProtection="1">
      <alignment horizontal="left" vertical="center" wrapText="1"/>
      <protection locked="0"/>
    </xf>
    <xf numFmtId="0" fontId="25" fillId="11" borderId="45" xfId="0" applyFont="1" applyFill="1" applyBorder="1" applyAlignment="1" applyProtection="1">
      <alignment horizontal="left" vertical="center" wrapText="1"/>
      <protection locked="0"/>
    </xf>
    <xf numFmtId="0" fontId="25" fillId="11" borderId="61" xfId="0" applyFont="1" applyFill="1" applyBorder="1" applyAlignment="1" applyProtection="1">
      <alignment horizontal="left" vertical="center" wrapText="1"/>
      <protection locked="0"/>
    </xf>
    <xf numFmtId="0" fontId="25" fillId="11" borderId="0" xfId="0" applyFont="1" applyFill="1" applyBorder="1" applyAlignment="1" applyProtection="1">
      <alignment horizontal="left" vertical="center" wrapText="1"/>
      <protection locked="0"/>
    </xf>
    <xf numFmtId="0" fontId="25" fillId="11" borderId="63" xfId="0" applyFont="1" applyFill="1" applyBorder="1" applyAlignment="1" applyProtection="1">
      <alignment horizontal="left" vertical="center" wrapText="1"/>
      <protection locked="0"/>
    </xf>
    <xf numFmtId="0" fontId="25" fillId="11" borderId="35" xfId="0" applyFont="1" applyFill="1" applyBorder="1" applyAlignment="1" applyProtection="1">
      <alignment horizontal="left" vertical="center" wrapText="1"/>
      <protection locked="0"/>
    </xf>
    <xf numFmtId="0" fontId="25" fillId="11" borderId="23" xfId="0" applyFont="1" applyFill="1" applyBorder="1" applyAlignment="1" applyProtection="1">
      <alignment horizontal="left" vertical="center" wrapText="1"/>
      <protection locked="0"/>
    </xf>
    <xf numFmtId="0" fontId="25" fillId="11" borderId="48" xfId="0" applyFont="1" applyFill="1" applyBorder="1" applyAlignment="1" applyProtection="1">
      <alignment horizontal="left" vertical="center" wrapText="1"/>
      <protection locked="0"/>
    </xf>
    <xf numFmtId="0" fontId="25" fillId="11" borderId="57" xfId="0" applyFont="1" applyFill="1" applyBorder="1" applyAlignment="1" applyProtection="1">
      <alignment horizontal="center" vertical="center"/>
      <protection locked="0"/>
    </xf>
    <xf numFmtId="0" fontId="25" fillId="11" borderId="62" xfId="0" applyFont="1" applyFill="1" applyBorder="1" applyAlignment="1" applyProtection="1">
      <alignment horizontal="center" vertical="center"/>
      <protection locked="0"/>
    </xf>
    <xf numFmtId="0" fontId="25" fillId="11" borderId="56" xfId="0" applyFont="1" applyFill="1" applyBorder="1" applyAlignment="1" applyProtection="1">
      <alignment horizontal="center" vertical="center"/>
      <protection locked="0"/>
    </xf>
    <xf numFmtId="0" fontId="21" fillId="11" borderId="15" xfId="0" applyFont="1" applyFill="1" applyBorder="1" applyAlignment="1">
      <alignment horizontal="left" vertical="center"/>
    </xf>
    <xf numFmtId="0" fontId="23" fillId="13" borderId="0" xfId="0" applyFont="1" applyFill="1" applyBorder="1" applyAlignment="1">
      <alignment horizontal="center" vertical="center"/>
    </xf>
    <xf numFmtId="0" fontId="21" fillId="10" borderId="15" xfId="0" applyFont="1" applyFill="1" applyBorder="1" applyAlignment="1">
      <alignment horizontal="left" vertical="center"/>
    </xf>
    <xf numFmtId="0" fontId="8" fillId="10" borderId="57" xfId="0" applyFont="1" applyFill="1" applyBorder="1" applyAlignment="1" applyProtection="1">
      <alignment horizontal="center" vertical="center"/>
      <protection locked="0"/>
    </xf>
    <xf numFmtId="0" fontId="8" fillId="10" borderId="56" xfId="0" applyFont="1" applyFill="1" applyBorder="1" applyAlignment="1" applyProtection="1">
      <alignment horizontal="center" vertical="center"/>
      <protection locked="0"/>
    </xf>
    <xf numFmtId="0" fontId="25" fillId="14" borderId="58" xfId="0" applyFont="1" applyFill="1" applyBorder="1" applyAlignment="1" applyProtection="1">
      <alignment horizontal="center" vertical="top" shrinkToFit="1"/>
      <protection locked="0"/>
    </xf>
    <xf numFmtId="0" fontId="25" fillId="14" borderId="59" xfId="0" applyFont="1" applyFill="1" applyBorder="1" applyAlignment="1" applyProtection="1">
      <alignment horizontal="center" vertical="top" shrinkToFit="1"/>
      <protection locked="0"/>
    </xf>
    <xf numFmtId="0" fontId="25" fillId="14" borderId="60" xfId="0" applyFont="1" applyFill="1" applyBorder="1" applyAlignment="1" applyProtection="1">
      <alignment horizontal="center" vertical="top" shrinkToFit="1"/>
      <protection locked="0"/>
    </xf>
    <xf numFmtId="0" fontId="24" fillId="14" borderId="10" xfId="0" applyFont="1" applyFill="1" applyBorder="1" applyAlignment="1">
      <alignment horizontal="left" vertical="center"/>
    </xf>
    <xf numFmtId="0" fontId="24" fillId="14" borderId="23" xfId="0" applyFont="1" applyFill="1" applyBorder="1" applyAlignment="1">
      <alignment horizontal="left" vertical="center"/>
    </xf>
    <xf numFmtId="0" fontId="22" fillId="14" borderId="9" xfId="0" applyFont="1" applyFill="1" applyBorder="1" applyAlignment="1">
      <alignment horizontal="center" vertical="center"/>
    </xf>
    <xf numFmtId="0" fontId="22" fillId="14" borderId="10" xfId="0" applyFont="1" applyFill="1" applyBorder="1" applyAlignment="1">
      <alignment horizontal="center" vertical="center"/>
    </xf>
    <xf numFmtId="0" fontId="22" fillId="14" borderId="11" xfId="0" applyFont="1" applyFill="1" applyBorder="1" applyAlignment="1">
      <alignment horizontal="center" vertical="center"/>
    </xf>
    <xf numFmtId="0" fontId="22" fillId="14" borderId="14" xfId="0" applyFont="1" applyFill="1" applyBorder="1" applyAlignment="1">
      <alignment horizontal="center" vertical="center"/>
    </xf>
    <xf numFmtId="0" fontId="22" fillId="14" borderId="15" xfId="0" applyFont="1" applyFill="1" applyBorder="1" applyAlignment="1">
      <alignment horizontal="center" vertical="center"/>
    </xf>
    <xf numFmtId="0" fontId="22" fillId="14" borderId="16" xfId="0" applyFont="1" applyFill="1" applyBorder="1" applyAlignment="1">
      <alignment horizontal="center" vertical="center"/>
    </xf>
    <xf numFmtId="0" fontId="8" fillId="10" borderId="42" xfId="0" applyFont="1" applyFill="1" applyBorder="1" applyAlignment="1" applyProtection="1">
      <alignment horizontal="center" vertical="center"/>
      <protection locked="0"/>
    </xf>
    <xf numFmtId="0" fontId="8" fillId="10" borderId="24" xfId="0" applyFont="1" applyFill="1" applyBorder="1" applyAlignment="1" applyProtection="1">
      <alignment horizontal="center" vertical="center"/>
      <protection locked="0"/>
    </xf>
    <xf numFmtId="0" fontId="8" fillId="10" borderId="45" xfId="0" applyFont="1" applyFill="1" applyBorder="1" applyAlignment="1" applyProtection="1">
      <alignment horizontal="center" vertical="center"/>
      <protection locked="0"/>
    </xf>
    <xf numFmtId="0" fontId="8" fillId="10" borderId="35" xfId="0" applyFont="1" applyFill="1" applyBorder="1" applyAlignment="1" applyProtection="1">
      <alignment horizontal="center" vertical="center"/>
      <protection locked="0"/>
    </xf>
    <xf numFmtId="0" fontId="8" fillId="10" borderId="23" xfId="0" applyFont="1" applyFill="1" applyBorder="1" applyAlignment="1" applyProtection="1">
      <alignment horizontal="center" vertical="center"/>
      <protection locked="0"/>
    </xf>
    <xf numFmtId="0" fontId="8" fillId="10" borderId="48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>
      <alignment horizontal="center" vertical="center"/>
    </xf>
    <xf numFmtId="14" fontId="9" fillId="4" borderId="59" xfId="0" applyNumberFormat="1" applyFont="1" applyFill="1" applyBorder="1" applyAlignment="1" applyProtection="1">
      <alignment horizontal="center" vertical="center"/>
      <protection locked="0"/>
    </xf>
    <xf numFmtId="0" fontId="24" fillId="11" borderId="57" xfId="0" applyFont="1" applyFill="1" applyBorder="1" applyAlignment="1" applyProtection="1">
      <alignment horizontal="center" vertical="center" shrinkToFit="1"/>
      <protection locked="0"/>
    </xf>
    <xf numFmtId="0" fontId="24" fillId="11" borderId="62" xfId="0" applyFont="1" applyFill="1" applyBorder="1" applyAlignment="1" applyProtection="1">
      <alignment horizontal="center" vertical="center" shrinkToFit="1"/>
      <protection locked="0"/>
    </xf>
    <xf numFmtId="0" fontId="24" fillId="11" borderId="56" xfId="0" applyFont="1" applyFill="1" applyBorder="1" applyAlignment="1" applyProtection="1">
      <alignment horizontal="center" vertical="center" shrinkToFi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>
      <alignment horizontal="center" vertical="center"/>
    </xf>
    <xf numFmtId="0" fontId="27" fillId="14" borderId="0" xfId="0" applyFont="1" applyFill="1" applyBorder="1" applyAlignment="1">
      <alignment horizontal="left" vertical="top"/>
    </xf>
    <xf numFmtId="0" fontId="0" fillId="0" borderId="0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1" fontId="9" fillId="4" borderId="59" xfId="0" applyNumberFormat="1" applyFont="1" applyFill="1" applyBorder="1" applyAlignment="1" applyProtection="1">
      <alignment horizontal="center" vertical="center"/>
      <protection locked="0"/>
    </xf>
    <xf numFmtId="0" fontId="9" fillId="4" borderId="10" xfId="0" applyFont="1" applyFill="1" applyBorder="1" applyAlignment="1">
      <alignment horizontal="center" vertical="center"/>
    </xf>
    <xf numFmtId="0" fontId="23" fillId="12" borderId="0" xfId="0" applyFont="1" applyFill="1" applyBorder="1" applyAlignment="1">
      <alignment horizontal="center" vertical="center"/>
    </xf>
    <xf numFmtId="0" fontId="9" fillId="0" borderId="58" xfId="0" applyFont="1" applyBorder="1" applyAlignment="1" applyProtection="1">
      <alignment horizontal="center" vertical="center"/>
      <protection locked="0"/>
    </xf>
    <xf numFmtId="0" fontId="9" fillId="0" borderId="59" xfId="0" applyFont="1" applyBorder="1" applyAlignment="1" applyProtection="1">
      <alignment horizontal="center" vertical="center"/>
      <protection locked="0"/>
    </xf>
    <xf numFmtId="0" fontId="9" fillId="0" borderId="60" xfId="0" applyFont="1" applyBorder="1" applyAlignment="1" applyProtection="1">
      <alignment horizontal="center" vertical="center"/>
      <protection locked="0"/>
    </xf>
    <xf numFmtId="0" fontId="8" fillId="11" borderId="57" xfId="0" applyFont="1" applyFill="1" applyBorder="1" applyAlignment="1" applyProtection="1">
      <alignment horizontal="center" vertical="center"/>
      <protection locked="0"/>
    </xf>
    <xf numFmtId="0" fontId="8" fillId="11" borderId="62" xfId="0" applyFont="1" applyFill="1" applyBorder="1" applyAlignment="1" applyProtection="1">
      <alignment horizontal="center" vertical="center"/>
      <protection locked="0"/>
    </xf>
    <xf numFmtId="0" fontId="8" fillId="11" borderId="56" xfId="0" applyFont="1" applyFill="1" applyBorder="1" applyAlignment="1" applyProtection="1">
      <alignment horizontal="center" vertical="center"/>
      <protection locked="0"/>
    </xf>
    <xf numFmtId="0" fontId="29" fillId="3" borderId="9" xfId="0" applyFont="1" applyFill="1" applyBorder="1" applyAlignment="1">
      <alignment horizontal="center" vertical="center"/>
    </xf>
    <xf numFmtId="0" fontId="29" fillId="3" borderId="10" xfId="0" applyFont="1" applyFill="1" applyBorder="1" applyAlignment="1">
      <alignment horizontal="center" vertical="center"/>
    </xf>
    <xf numFmtId="0" fontId="29" fillId="3" borderId="11" xfId="0" applyFont="1" applyFill="1" applyBorder="1" applyAlignment="1">
      <alignment horizontal="center" vertical="center"/>
    </xf>
    <xf numFmtId="0" fontId="2" fillId="15" borderId="0" xfId="0" applyFont="1" applyFill="1" applyBorder="1" applyAlignment="1">
      <alignment horizontal="left" vertical="center"/>
    </xf>
    <xf numFmtId="0" fontId="9" fillId="15" borderId="0" xfId="0" applyFont="1" applyFill="1" applyBorder="1" applyAlignment="1">
      <alignment horizontal="left" vertical="center"/>
    </xf>
    <xf numFmtId="0" fontId="11" fillId="14" borderId="0" xfId="0" applyFont="1" applyFill="1" applyBorder="1" applyAlignment="1">
      <alignment horizontal="left" vertical="center"/>
    </xf>
    <xf numFmtId="0" fontId="9" fillId="0" borderId="17" xfId="0" applyFont="1" applyFill="1" applyBorder="1" applyAlignment="1" applyProtection="1">
      <alignment horizontal="left" vertical="top"/>
      <protection locked="0"/>
    </xf>
    <xf numFmtId="0" fontId="9" fillId="0" borderId="18" xfId="0" applyFont="1" applyFill="1" applyBorder="1" applyAlignment="1" applyProtection="1">
      <alignment horizontal="left" vertical="top"/>
      <protection locked="0"/>
    </xf>
    <xf numFmtId="0" fontId="9" fillId="0" borderId="19" xfId="0" applyFont="1" applyFill="1" applyBorder="1" applyAlignment="1" applyProtection="1">
      <alignment horizontal="left" vertical="top"/>
      <protection locked="0"/>
    </xf>
    <xf numFmtId="0" fontId="9" fillId="0" borderId="67" xfId="0" applyFont="1" applyFill="1" applyBorder="1" applyAlignment="1" applyProtection="1">
      <alignment horizontal="left" vertical="top"/>
      <protection locked="0"/>
    </xf>
    <xf numFmtId="0" fontId="9" fillId="0" borderId="0" xfId="0" applyFont="1" applyFill="1" applyBorder="1" applyAlignment="1" applyProtection="1">
      <alignment horizontal="left" vertical="top"/>
      <protection locked="0"/>
    </xf>
    <xf numFmtId="0" fontId="9" fillId="0" borderId="68" xfId="0" applyFont="1" applyFill="1" applyBorder="1" applyAlignment="1" applyProtection="1">
      <alignment horizontal="left" vertical="top"/>
      <protection locked="0"/>
    </xf>
    <xf numFmtId="0" fontId="9" fillId="0" borderId="20" xfId="0" applyFont="1" applyFill="1" applyBorder="1" applyAlignment="1" applyProtection="1">
      <alignment horizontal="left" vertical="top"/>
      <protection locked="0"/>
    </xf>
    <xf numFmtId="0" fontId="9" fillId="0" borderId="21" xfId="0" applyFont="1" applyFill="1" applyBorder="1" applyAlignment="1" applyProtection="1">
      <alignment horizontal="left" vertical="top"/>
      <protection locked="0"/>
    </xf>
    <xf numFmtId="0" fontId="9" fillId="0" borderId="22" xfId="0" applyFont="1" applyFill="1" applyBorder="1" applyAlignment="1" applyProtection="1">
      <alignment horizontal="left" vertical="top"/>
      <protection locked="0"/>
    </xf>
    <xf numFmtId="0" fontId="11" fillId="3" borderId="12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0" fontId="11" fillId="14" borderId="0" xfId="0" applyFont="1" applyFill="1" applyBorder="1" applyAlignment="1">
      <alignment horizontal="right" vertical="center"/>
    </xf>
    <xf numFmtId="0" fontId="9" fillId="15" borderId="62" xfId="0" applyFont="1" applyFill="1" applyBorder="1" applyAlignment="1">
      <alignment horizontal="left" vertical="center"/>
    </xf>
    <xf numFmtId="0" fontId="9" fillId="15" borderId="56" xfId="0" applyFont="1" applyFill="1" applyBorder="1" applyAlignment="1">
      <alignment horizontal="left" vertical="center"/>
    </xf>
    <xf numFmtId="0" fontId="9" fillId="15" borderId="62" xfId="0" applyFont="1" applyFill="1" applyBorder="1" applyAlignment="1" applyProtection="1">
      <alignment horizontal="left" vertical="center"/>
      <protection locked="0"/>
    </xf>
    <xf numFmtId="0" fontId="9" fillId="15" borderId="56" xfId="0" applyFont="1" applyFill="1" applyBorder="1" applyAlignment="1" applyProtection="1">
      <alignment horizontal="left" vertical="center"/>
      <protection locked="0"/>
    </xf>
    <xf numFmtId="0" fontId="14" fillId="0" borderId="40" xfId="0" applyFont="1" applyBorder="1" applyAlignment="1" applyProtection="1">
      <alignment horizontal="left" vertical="center"/>
      <protection locked="0"/>
    </xf>
    <xf numFmtId="0" fontId="14" fillId="0" borderId="41" xfId="0" applyFont="1" applyBorder="1" applyAlignment="1" applyProtection="1">
      <alignment horizontal="left" vertical="center"/>
      <protection locked="0"/>
    </xf>
    <xf numFmtId="0" fontId="14" fillId="0" borderId="33" xfId="0" applyFont="1" applyBorder="1" applyAlignment="1" applyProtection="1">
      <alignment horizontal="left" vertical="center"/>
      <protection locked="0"/>
    </xf>
    <xf numFmtId="0" fontId="14" fillId="0" borderId="34" xfId="0" applyFont="1" applyBorder="1" applyAlignment="1" applyProtection="1">
      <alignment horizontal="left" vertical="center"/>
      <protection locked="0"/>
    </xf>
    <xf numFmtId="44" fontId="14" fillId="0" borderId="42" xfId="1" applyFont="1" applyBorder="1" applyAlignment="1" applyProtection="1">
      <alignment horizontal="center" vertical="center"/>
      <protection locked="0"/>
    </xf>
    <xf numFmtId="44" fontId="14" fillId="0" borderId="24" xfId="1" applyFont="1" applyBorder="1" applyAlignment="1" applyProtection="1">
      <alignment horizontal="center" vertical="center"/>
      <protection locked="0"/>
    </xf>
    <xf numFmtId="44" fontId="14" fillId="0" borderId="43" xfId="1" applyFont="1" applyBorder="1" applyAlignment="1" applyProtection="1">
      <alignment horizontal="center" vertical="center"/>
      <protection locked="0"/>
    </xf>
    <xf numFmtId="44" fontId="14" fillId="0" borderId="35" xfId="1" applyFont="1" applyBorder="1" applyAlignment="1" applyProtection="1">
      <alignment horizontal="center" vertical="center"/>
      <protection locked="0"/>
    </xf>
    <xf numFmtId="44" fontId="14" fillId="0" borderId="23" xfId="1" applyFont="1" applyBorder="1" applyAlignment="1" applyProtection="1">
      <alignment horizontal="center" vertical="center"/>
      <protection locked="0"/>
    </xf>
    <xf numFmtId="44" fontId="14" fillId="0" borderId="36" xfId="1" applyFont="1" applyBorder="1" applyAlignment="1" applyProtection="1">
      <alignment horizontal="center" vertical="center"/>
      <protection locked="0"/>
    </xf>
    <xf numFmtId="0" fontId="14" fillId="0" borderId="51" xfId="0" applyFont="1" applyBorder="1" applyAlignment="1" applyProtection="1">
      <alignment horizontal="left" vertical="center"/>
      <protection locked="0"/>
    </xf>
    <xf numFmtId="0" fontId="14" fillId="0" borderId="49" xfId="0" applyFont="1" applyBorder="1" applyAlignment="1" applyProtection="1">
      <alignment horizontal="left" vertical="center"/>
      <protection locked="0"/>
    </xf>
    <xf numFmtId="44" fontId="14" fillId="0" borderId="49" xfId="1" applyFont="1" applyBorder="1" applyAlignment="1" applyProtection="1">
      <alignment horizontal="center" vertical="center"/>
      <protection locked="0"/>
    </xf>
    <xf numFmtId="9" fontId="14" fillId="0" borderId="49" xfId="2" applyFont="1" applyBorder="1" applyAlignment="1">
      <alignment horizontal="center" vertical="center"/>
    </xf>
    <xf numFmtId="9" fontId="14" fillId="0" borderId="50" xfId="2" applyFont="1" applyBorder="1" applyAlignment="1">
      <alignment horizontal="center" vertical="center"/>
    </xf>
    <xf numFmtId="0" fontId="14" fillId="6" borderId="40" xfId="0" applyFont="1" applyFill="1" applyBorder="1" applyAlignment="1" applyProtection="1">
      <alignment horizontal="left" vertical="center"/>
      <protection locked="0"/>
    </xf>
    <xf numFmtId="0" fontId="14" fillId="6" borderId="41" xfId="0" applyFont="1" applyFill="1" applyBorder="1" applyAlignment="1" applyProtection="1">
      <alignment horizontal="left" vertical="center"/>
      <protection locked="0"/>
    </xf>
    <xf numFmtId="0" fontId="14" fillId="6" borderId="33" xfId="0" applyFont="1" applyFill="1" applyBorder="1" applyAlignment="1" applyProtection="1">
      <alignment horizontal="left" vertical="center"/>
      <protection locked="0"/>
    </xf>
    <xf numFmtId="0" fontId="14" fillId="6" borderId="34" xfId="0" applyFont="1" applyFill="1" applyBorder="1" applyAlignment="1" applyProtection="1">
      <alignment horizontal="left" vertical="center"/>
      <protection locked="0"/>
    </xf>
    <xf numFmtId="44" fontId="14" fillId="6" borderId="42" xfId="1" applyFont="1" applyFill="1" applyBorder="1" applyAlignment="1" applyProtection="1">
      <alignment horizontal="center" vertical="center"/>
      <protection locked="0"/>
    </xf>
    <xf numFmtId="44" fontId="14" fillId="6" borderId="24" xfId="1" applyFont="1" applyFill="1" applyBorder="1" applyAlignment="1" applyProtection="1">
      <alignment horizontal="center" vertical="center"/>
      <protection locked="0"/>
    </xf>
    <xf numFmtId="44" fontId="14" fillId="6" borderId="43" xfId="1" applyFont="1" applyFill="1" applyBorder="1" applyAlignment="1" applyProtection="1">
      <alignment horizontal="center" vertical="center"/>
      <protection locked="0"/>
    </xf>
    <xf numFmtId="44" fontId="14" fillId="6" borderId="35" xfId="1" applyFont="1" applyFill="1" applyBorder="1" applyAlignment="1" applyProtection="1">
      <alignment horizontal="center" vertical="center"/>
      <protection locked="0"/>
    </xf>
    <xf numFmtId="44" fontId="14" fillId="6" borderId="23" xfId="1" applyFont="1" applyFill="1" applyBorder="1" applyAlignment="1" applyProtection="1">
      <alignment horizontal="center" vertical="center"/>
      <protection locked="0"/>
    </xf>
    <xf numFmtId="44" fontId="14" fillId="6" borderId="36" xfId="1" applyFont="1" applyFill="1" applyBorder="1" applyAlignment="1" applyProtection="1">
      <alignment horizontal="center" vertical="center"/>
      <protection locked="0"/>
    </xf>
    <xf numFmtId="0" fontId="15" fillId="6" borderId="9" xfId="0" applyFont="1" applyFill="1" applyBorder="1" applyAlignment="1">
      <alignment horizontal="center" vertical="center"/>
    </xf>
    <xf numFmtId="0" fontId="15" fillId="6" borderId="10" xfId="0" applyFont="1" applyFill="1" applyBorder="1" applyAlignment="1">
      <alignment horizontal="center" vertical="center"/>
    </xf>
    <xf numFmtId="0" fontId="15" fillId="6" borderId="11" xfId="0" applyFont="1" applyFill="1" applyBorder="1" applyAlignment="1">
      <alignment horizontal="center" vertical="center"/>
    </xf>
    <xf numFmtId="0" fontId="15" fillId="6" borderId="14" xfId="0" applyFont="1" applyFill="1" applyBorder="1" applyAlignment="1">
      <alignment horizontal="center" vertical="center"/>
    </xf>
    <xf numFmtId="0" fontId="15" fillId="6" borderId="15" xfId="0" applyFont="1" applyFill="1" applyBorder="1" applyAlignment="1">
      <alignment horizontal="center" vertical="center"/>
    </xf>
    <xf numFmtId="0" fontId="15" fillId="6" borderId="16" xfId="0" applyFont="1" applyFill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5" fillId="0" borderId="30" xfId="0" applyFont="1" applyBorder="1" applyAlignment="1">
      <alignment horizontal="left" vertical="center"/>
    </xf>
    <xf numFmtId="0" fontId="15" fillId="0" borderId="31" xfId="0" applyFont="1" applyBorder="1" applyAlignment="1">
      <alignment horizontal="left" vertical="center"/>
    </xf>
    <xf numFmtId="0" fontId="15" fillId="0" borderId="37" xfId="0" applyFont="1" applyBorder="1" applyAlignment="1">
      <alignment horizontal="left" vertical="center"/>
    </xf>
    <xf numFmtId="0" fontId="15" fillId="0" borderId="38" xfId="0" applyFont="1" applyBorder="1" applyAlignment="1">
      <alignment horizontal="left" vertical="center"/>
    </xf>
    <xf numFmtId="44" fontId="14" fillId="0" borderId="31" xfId="1" applyFont="1" applyBorder="1" applyAlignment="1" applyProtection="1">
      <alignment horizontal="center" vertical="center"/>
      <protection locked="0"/>
    </xf>
    <xf numFmtId="44" fontId="14" fillId="0" borderId="38" xfId="1" applyFont="1" applyBorder="1" applyAlignment="1" applyProtection="1">
      <alignment horizontal="center" vertical="center"/>
      <protection locked="0"/>
    </xf>
    <xf numFmtId="9" fontId="15" fillId="0" borderId="31" xfId="2" applyFont="1" applyBorder="1" applyAlignment="1" applyProtection="1">
      <alignment horizontal="center" vertical="center"/>
    </xf>
    <xf numFmtId="9" fontId="15" fillId="0" borderId="32" xfId="2" applyFont="1" applyBorder="1" applyAlignment="1" applyProtection="1">
      <alignment horizontal="center" vertical="center"/>
    </xf>
    <xf numFmtId="9" fontId="15" fillId="0" borderId="38" xfId="2" applyFont="1" applyBorder="1" applyAlignment="1" applyProtection="1">
      <alignment horizontal="center" vertical="center"/>
    </xf>
    <xf numFmtId="9" fontId="15" fillId="0" borderId="39" xfId="2" applyFont="1" applyBorder="1" applyAlignment="1" applyProtection="1">
      <alignment horizontal="center" vertical="center"/>
    </xf>
    <xf numFmtId="0" fontId="15" fillId="6" borderId="40" xfId="0" applyFont="1" applyFill="1" applyBorder="1" applyAlignment="1">
      <alignment horizontal="right" vertical="center"/>
    </xf>
    <xf numFmtId="0" fontId="15" fillId="6" borderId="41" xfId="0" applyFont="1" applyFill="1" applyBorder="1" applyAlignment="1">
      <alignment horizontal="right" vertical="center"/>
    </xf>
    <xf numFmtId="0" fontId="15" fillId="6" borderId="52" xfId="0" applyFont="1" applyFill="1" applyBorder="1" applyAlignment="1">
      <alignment horizontal="right" vertical="center"/>
    </xf>
    <xf numFmtId="0" fontId="15" fillId="6" borderId="53" xfId="0" applyFont="1" applyFill="1" applyBorder="1" applyAlignment="1">
      <alignment horizontal="right" vertical="center"/>
    </xf>
    <xf numFmtId="44" fontId="15" fillId="6" borderId="42" xfId="1" applyFont="1" applyFill="1" applyBorder="1" applyAlignment="1">
      <alignment horizontal="center" vertical="center" shrinkToFit="1"/>
    </xf>
    <xf numFmtId="44" fontId="15" fillId="6" borderId="24" xfId="1" applyFont="1" applyFill="1" applyBorder="1" applyAlignment="1">
      <alignment horizontal="center" vertical="center" shrinkToFit="1"/>
    </xf>
    <xf numFmtId="44" fontId="15" fillId="6" borderId="43" xfId="1" applyFont="1" applyFill="1" applyBorder="1" applyAlignment="1">
      <alignment horizontal="center" vertical="center" shrinkToFit="1"/>
    </xf>
    <xf numFmtId="44" fontId="15" fillId="6" borderId="54" xfId="1" applyFont="1" applyFill="1" applyBorder="1" applyAlignment="1">
      <alignment horizontal="center" vertical="center" shrinkToFit="1"/>
    </xf>
    <xf numFmtId="44" fontId="15" fillId="6" borderId="15" xfId="1" applyFont="1" applyFill="1" applyBorder="1" applyAlignment="1">
      <alignment horizontal="center" vertical="center" shrinkToFit="1"/>
    </xf>
    <xf numFmtId="44" fontId="15" fillId="6" borderId="16" xfId="1" applyFont="1" applyFill="1" applyBorder="1" applyAlignment="1">
      <alignment horizontal="center" vertical="center" shrinkToFit="1"/>
    </xf>
    <xf numFmtId="0" fontId="15" fillId="6" borderId="33" xfId="0" applyFont="1" applyFill="1" applyBorder="1" applyAlignment="1">
      <alignment horizontal="right" vertical="center"/>
    </xf>
    <xf numFmtId="0" fontId="15" fillId="6" borderId="34" xfId="0" applyFont="1" applyFill="1" applyBorder="1" applyAlignment="1">
      <alignment horizontal="right" vertical="center"/>
    </xf>
    <xf numFmtId="0" fontId="15" fillId="6" borderId="37" xfId="0" applyFont="1" applyFill="1" applyBorder="1" applyAlignment="1">
      <alignment horizontal="right" vertical="center"/>
    </xf>
    <xf numFmtId="0" fontId="15" fillId="6" borderId="38" xfId="0" applyFont="1" applyFill="1" applyBorder="1" applyAlignment="1">
      <alignment horizontal="right" vertical="center"/>
    </xf>
    <xf numFmtId="44" fontId="4" fillId="6" borderId="29" xfId="1" applyFont="1" applyFill="1" applyBorder="1" applyAlignment="1">
      <alignment horizontal="center" vertical="center"/>
    </xf>
    <xf numFmtId="44" fontId="4" fillId="6" borderId="10" xfId="1" applyFont="1" applyFill="1" applyBorder="1" applyAlignment="1">
      <alignment horizontal="center" vertical="center"/>
    </xf>
    <xf numFmtId="44" fontId="4" fillId="6" borderId="64" xfId="1" applyFont="1" applyFill="1" applyBorder="1" applyAlignment="1">
      <alignment horizontal="center" vertical="center"/>
    </xf>
    <xf numFmtId="44" fontId="4" fillId="6" borderId="54" xfId="1" applyFont="1" applyFill="1" applyBorder="1" applyAlignment="1">
      <alignment horizontal="center" vertical="center"/>
    </xf>
    <xf numFmtId="44" fontId="4" fillId="6" borderId="15" xfId="1" applyFont="1" applyFill="1" applyBorder="1" applyAlignment="1">
      <alignment horizontal="center" vertical="center"/>
    </xf>
    <xf numFmtId="44" fontId="4" fillId="6" borderId="65" xfId="1" applyFont="1" applyFill="1" applyBorder="1" applyAlignment="1">
      <alignment horizontal="center" vertical="center"/>
    </xf>
    <xf numFmtId="9" fontId="4" fillId="6" borderId="34" xfId="2" applyFont="1" applyFill="1" applyBorder="1" applyAlignment="1">
      <alignment horizontal="center" vertical="center"/>
    </xf>
    <xf numFmtId="9" fontId="4" fillId="6" borderId="46" xfId="2" applyFont="1" applyFill="1" applyBorder="1" applyAlignment="1">
      <alignment horizontal="center" vertical="center"/>
    </xf>
    <xf numFmtId="9" fontId="4" fillId="6" borderId="38" xfId="2" applyFont="1" applyFill="1" applyBorder="1" applyAlignment="1">
      <alignment horizontal="center" vertical="center"/>
    </xf>
    <xf numFmtId="9" fontId="4" fillId="6" borderId="39" xfId="2" applyFont="1" applyFill="1" applyBorder="1" applyAlignment="1">
      <alignment horizontal="center" vertical="center"/>
    </xf>
    <xf numFmtId="0" fontId="14" fillId="6" borderId="44" xfId="0" applyFont="1" applyFill="1" applyBorder="1" applyAlignment="1" applyProtection="1">
      <alignment horizontal="left" vertical="center"/>
      <protection locked="0"/>
    </xf>
    <xf numFmtId="0" fontId="14" fillId="6" borderId="24" xfId="0" applyFont="1" applyFill="1" applyBorder="1" applyAlignment="1" applyProtection="1">
      <alignment horizontal="left" vertical="center"/>
      <protection locked="0"/>
    </xf>
    <xf numFmtId="0" fontId="14" fillId="6" borderId="45" xfId="0" applyFont="1" applyFill="1" applyBorder="1" applyAlignment="1" applyProtection="1">
      <alignment horizontal="left" vertical="center"/>
      <protection locked="0"/>
    </xf>
    <xf numFmtId="0" fontId="14" fillId="6" borderId="47" xfId="0" applyFont="1" applyFill="1" applyBorder="1" applyAlignment="1" applyProtection="1">
      <alignment horizontal="left" vertical="center"/>
      <protection locked="0"/>
    </xf>
    <xf numFmtId="0" fontId="14" fillId="6" borderId="23" xfId="0" applyFont="1" applyFill="1" applyBorder="1" applyAlignment="1" applyProtection="1">
      <alignment horizontal="left" vertical="center"/>
      <protection locked="0"/>
    </xf>
    <xf numFmtId="0" fontId="14" fillId="6" borderId="48" xfId="0" applyFont="1" applyFill="1" applyBorder="1" applyAlignment="1" applyProtection="1">
      <alignment horizontal="left" vertical="center"/>
      <protection locked="0"/>
    </xf>
    <xf numFmtId="44" fontId="14" fillId="6" borderId="49" xfId="1" applyFont="1" applyFill="1" applyBorder="1" applyAlignment="1" applyProtection="1">
      <alignment horizontal="center" vertical="center"/>
      <protection locked="0"/>
    </xf>
    <xf numFmtId="9" fontId="14" fillId="6" borderId="49" xfId="2" applyFont="1" applyFill="1" applyBorder="1" applyAlignment="1">
      <alignment horizontal="center" vertical="center"/>
    </xf>
    <xf numFmtId="9" fontId="14" fillId="6" borderId="50" xfId="2" applyFont="1" applyFill="1" applyBorder="1" applyAlignment="1">
      <alignment horizontal="center" vertical="center"/>
    </xf>
    <xf numFmtId="0" fontId="14" fillId="0" borderId="51" xfId="0" applyFont="1" applyBorder="1" applyAlignment="1" applyProtection="1">
      <alignment horizontal="left" vertical="center"/>
    </xf>
    <xf numFmtId="0" fontId="14" fillId="0" borderId="49" xfId="0" applyFont="1" applyBorder="1" applyAlignment="1" applyProtection="1">
      <alignment horizontal="left" vertical="center"/>
    </xf>
    <xf numFmtId="44" fontId="14" fillId="0" borderId="49" xfId="1" applyFont="1" applyBorder="1" applyAlignment="1" applyProtection="1">
      <alignment horizontal="center" vertical="center"/>
    </xf>
    <xf numFmtId="0" fontId="14" fillId="6" borderId="44" xfId="0" applyFont="1" applyFill="1" applyBorder="1" applyAlignment="1" applyProtection="1">
      <alignment horizontal="left" vertical="center"/>
    </xf>
    <xf numFmtId="0" fontId="14" fillId="6" borderId="24" xfId="0" applyFont="1" applyFill="1" applyBorder="1" applyAlignment="1" applyProtection="1">
      <alignment horizontal="left" vertical="center"/>
    </xf>
    <xf numFmtId="0" fontId="14" fillId="6" borderId="45" xfId="0" applyFont="1" applyFill="1" applyBorder="1" applyAlignment="1" applyProtection="1">
      <alignment horizontal="left" vertical="center"/>
    </xf>
    <xf numFmtId="0" fontId="14" fillId="6" borderId="47" xfId="0" applyFont="1" applyFill="1" applyBorder="1" applyAlignment="1" applyProtection="1">
      <alignment horizontal="left" vertical="center"/>
    </xf>
    <xf numFmtId="0" fontId="14" fillId="6" borderId="23" xfId="0" applyFont="1" applyFill="1" applyBorder="1" applyAlignment="1" applyProtection="1">
      <alignment horizontal="left" vertical="center"/>
    </xf>
    <xf numFmtId="0" fontId="14" fillId="6" borderId="48" xfId="0" applyFont="1" applyFill="1" applyBorder="1" applyAlignment="1" applyProtection="1">
      <alignment horizontal="left" vertical="center"/>
    </xf>
    <xf numFmtId="0" fontId="15" fillId="6" borderId="30" xfId="0" applyFont="1" applyFill="1" applyBorder="1" applyAlignment="1">
      <alignment horizontal="left" vertical="center"/>
    </xf>
    <xf numFmtId="0" fontId="15" fillId="6" borderId="31" xfId="0" applyFont="1" applyFill="1" applyBorder="1" applyAlignment="1">
      <alignment horizontal="left" vertical="center"/>
    </xf>
    <xf numFmtId="0" fontId="15" fillId="6" borderId="37" xfId="0" applyFont="1" applyFill="1" applyBorder="1" applyAlignment="1">
      <alignment horizontal="left" vertical="center"/>
    </xf>
    <xf numFmtId="0" fontId="15" fillId="6" borderId="38" xfId="0" applyFont="1" applyFill="1" applyBorder="1" applyAlignment="1">
      <alignment horizontal="left" vertical="center"/>
    </xf>
    <xf numFmtId="44" fontId="4" fillId="6" borderId="31" xfId="1" applyFont="1" applyFill="1" applyBorder="1" applyAlignment="1" applyProtection="1">
      <alignment horizontal="center" vertical="center"/>
      <protection locked="0"/>
    </xf>
    <xf numFmtId="44" fontId="4" fillId="6" borderId="38" xfId="1" applyFont="1" applyFill="1" applyBorder="1" applyAlignment="1" applyProtection="1">
      <alignment horizontal="center" vertical="center"/>
      <protection locked="0"/>
    </xf>
    <xf numFmtId="9" fontId="15" fillId="6" borderId="31" xfId="2" applyFont="1" applyFill="1" applyBorder="1" applyAlignment="1">
      <alignment horizontal="center" vertical="center"/>
    </xf>
    <xf numFmtId="9" fontId="15" fillId="6" borderId="32" xfId="2" applyFont="1" applyFill="1" applyBorder="1" applyAlignment="1">
      <alignment horizontal="center" vertical="center"/>
    </xf>
    <xf numFmtId="9" fontId="15" fillId="6" borderId="38" xfId="2" applyFont="1" applyFill="1" applyBorder="1" applyAlignment="1">
      <alignment horizontal="center" vertical="center"/>
    </xf>
    <xf numFmtId="9" fontId="15" fillId="6" borderId="39" xfId="2" applyFont="1" applyFill="1" applyBorder="1" applyAlignment="1">
      <alignment horizontal="center" vertical="center"/>
    </xf>
    <xf numFmtId="0" fontId="14" fillId="6" borderId="44" xfId="0" applyFont="1" applyFill="1" applyBorder="1" applyAlignment="1">
      <alignment horizontal="left" vertical="center"/>
    </xf>
    <xf numFmtId="0" fontId="14" fillId="6" borderId="24" xfId="0" applyFont="1" applyFill="1" applyBorder="1" applyAlignment="1">
      <alignment horizontal="left" vertical="center"/>
    </xf>
    <xf numFmtId="0" fontId="14" fillId="6" borderId="45" xfId="0" applyFont="1" applyFill="1" applyBorder="1" applyAlignment="1">
      <alignment horizontal="left" vertical="center"/>
    </xf>
    <xf numFmtId="0" fontId="14" fillId="6" borderId="47" xfId="0" applyFont="1" applyFill="1" applyBorder="1" applyAlignment="1">
      <alignment horizontal="left" vertical="center"/>
    </xf>
    <xf numFmtId="0" fontId="14" fillId="6" borderId="23" xfId="0" applyFont="1" applyFill="1" applyBorder="1" applyAlignment="1">
      <alignment horizontal="left" vertical="center"/>
    </xf>
    <xf numFmtId="0" fontId="14" fillId="6" borderId="48" xfId="0" applyFont="1" applyFill="1" applyBorder="1" applyAlignment="1">
      <alignment horizontal="left" vertical="center"/>
    </xf>
    <xf numFmtId="44" fontId="14" fillId="6" borderId="34" xfId="1" applyFont="1" applyFill="1" applyBorder="1" applyAlignment="1" applyProtection="1">
      <alignment horizontal="center" vertical="center"/>
      <protection locked="0"/>
    </xf>
    <xf numFmtId="9" fontId="14" fillId="6" borderId="34" xfId="2" applyFont="1" applyFill="1" applyBorder="1" applyAlignment="1">
      <alignment horizontal="center" vertical="center"/>
    </xf>
    <xf numFmtId="9" fontId="14" fillId="6" borderId="46" xfId="2" applyFont="1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13" fillId="4" borderId="9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0" fontId="13" fillId="4" borderId="25" xfId="0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center" vertical="center"/>
    </xf>
    <xf numFmtId="0" fontId="13" fillId="4" borderId="15" xfId="0" applyFont="1" applyFill="1" applyBorder="1" applyAlignment="1">
      <alignment horizontal="center" vertical="center"/>
    </xf>
    <xf numFmtId="0" fontId="13" fillId="4" borderId="27" xfId="0" applyFont="1" applyFill="1" applyBorder="1" applyAlignment="1">
      <alignment horizontal="center" vertical="center"/>
    </xf>
    <xf numFmtId="0" fontId="13" fillId="4" borderId="26" xfId="0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0" fontId="13" fillId="4" borderId="28" xfId="0" applyFont="1" applyFill="1" applyBorder="1" applyAlignment="1">
      <alignment horizontal="center" vertical="center"/>
    </xf>
    <xf numFmtId="0" fontId="13" fillId="4" borderId="16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15" xfId="0" applyFont="1" applyFill="1" applyBorder="1" applyAlignment="1">
      <alignment horizontal="center" vertical="center"/>
    </xf>
    <xf numFmtId="0" fontId="12" fillId="5" borderId="16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44" fontId="9" fillId="0" borderId="17" xfId="0" applyNumberFormat="1" applyFont="1" applyBorder="1" applyAlignment="1">
      <alignment horizontal="center" vertical="center"/>
    </xf>
    <xf numFmtId="9" fontId="2" fillId="0" borderId="17" xfId="2" applyFont="1" applyBorder="1" applyAlignment="1">
      <alignment horizontal="center" vertical="center"/>
    </xf>
    <xf numFmtId="9" fontId="2" fillId="0" borderId="18" xfId="2" applyFont="1" applyBorder="1" applyAlignment="1">
      <alignment horizontal="center" vertical="center"/>
    </xf>
    <xf numFmtId="9" fontId="2" fillId="0" borderId="19" xfId="2" applyFont="1" applyBorder="1" applyAlignment="1">
      <alignment horizontal="center" vertical="center"/>
    </xf>
    <xf numFmtId="9" fontId="2" fillId="0" borderId="20" xfId="2" applyFont="1" applyBorder="1" applyAlignment="1">
      <alignment horizontal="center" vertical="center"/>
    </xf>
    <xf numFmtId="9" fontId="2" fillId="0" borderId="21" xfId="2" applyFont="1" applyBorder="1" applyAlignment="1">
      <alignment horizontal="center" vertical="center"/>
    </xf>
    <xf numFmtId="9" fontId="2" fillId="0" borderId="22" xfId="2" applyFont="1" applyBorder="1" applyAlignment="1">
      <alignment horizontal="center" vertical="center"/>
    </xf>
    <xf numFmtId="0" fontId="9" fillId="5" borderId="17" xfId="0" applyFont="1" applyFill="1" applyBorder="1" applyAlignment="1">
      <alignment horizontal="center" vertical="center"/>
    </xf>
    <xf numFmtId="0" fontId="9" fillId="5" borderId="18" xfId="0" applyFont="1" applyFill="1" applyBorder="1" applyAlignment="1">
      <alignment horizontal="center" vertical="center"/>
    </xf>
    <xf numFmtId="0" fontId="9" fillId="5" borderId="19" xfId="0" applyFont="1" applyFill="1" applyBorder="1" applyAlignment="1">
      <alignment horizontal="center" vertical="center"/>
    </xf>
    <xf numFmtId="0" fontId="9" fillId="5" borderId="20" xfId="0" applyFont="1" applyFill="1" applyBorder="1" applyAlignment="1">
      <alignment horizontal="center" vertical="center"/>
    </xf>
    <xf numFmtId="0" fontId="9" fillId="5" borderId="21" xfId="0" applyFont="1" applyFill="1" applyBorder="1" applyAlignment="1">
      <alignment horizontal="center" vertical="center"/>
    </xf>
    <xf numFmtId="0" fontId="9" fillId="5" borderId="22" xfId="0" applyFont="1" applyFill="1" applyBorder="1" applyAlignment="1">
      <alignment horizontal="center" vertical="center"/>
    </xf>
    <xf numFmtId="44" fontId="9" fillId="5" borderId="17" xfId="0" applyNumberFormat="1" applyFont="1" applyFill="1" applyBorder="1" applyAlignment="1">
      <alignment horizontal="center" vertical="center"/>
    </xf>
    <xf numFmtId="9" fontId="2" fillId="5" borderId="17" xfId="2" applyFont="1" applyFill="1" applyBorder="1" applyAlignment="1">
      <alignment horizontal="center" vertical="center"/>
    </xf>
    <xf numFmtId="9" fontId="2" fillId="5" borderId="18" xfId="2" applyFont="1" applyFill="1" applyBorder="1" applyAlignment="1">
      <alignment horizontal="center" vertical="center"/>
    </xf>
    <xf numFmtId="9" fontId="2" fillId="5" borderId="19" xfId="2" applyFont="1" applyFill="1" applyBorder="1" applyAlignment="1">
      <alignment horizontal="center" vertical="center"/>
    </xf>
    <xf numFmtId="9" fontId="2" fillId="5" borderId="20" xfId="2" applyFont="1" applyFill="1" applyBorder="1" applyAlignment="1">
      <alignment horizontal="center" vertical="center"/>
    </xf>
    <xf numFmtId="9" fontId="2" fillId="5" borderId="21" xfId="2" applyFont="1" applyFill="1" applyBorder="1" applyAlignment="1">
      <alignment horizontal="center" vertical="center"/>
    </xf>
    <xf numFmtId="9" fontId="2" fillId="5" borderId="22" xfId="2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4" fontId="2" fillId="0" borderId="17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4" borderId="17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0" fontId="8" fillId="4" borderId="22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44" fontId="2" fillId="5" borderId="17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165" fontId="10" fillId="5" borderId="0" xfId="1" applyNumberFormat="1" applyFont="1" applyFill="1" applyAlignment="1">
      <alignment horizontal="center" vertical="center" wrapText="1" shrinkToFit="1"/>
    </xf>
    <xf numFmtId="0" fontId="2" fillId="7" borderId="20" xfId="0" applyFont="1" applyFill="1" applyBorder="1" applyAlignment="1">
      <alignment horizontal="center" vertical="center"/>
    </xf>
    <xf numFmtId="0" fontId="2" fillId="7" borderId="21" xfId="0" applyFont="1" applyFill="1" applyBorder="1" applyAlignment="1">
      <alignment horizontal="center" vertical="center"/>
    </xf>
  </cellXfs>
  <cellStyles count="7">
    <cellStyle name="Lien hypertexte" xfId="3" builtinId="8"/>
    <cellStyle name="Milliers 2" xfId="5"/>
    <cellStyle name="Monétaire" xfId="1" builtinId="4"/>
    <cellStyle name="Monétaire 2" xfId="6"/>
    <cellStyle name="Normal" xfId="0" builtinId="0"/>
    <cellStyle name="Normal 2" xfId="4"/>
    <cellStyle name="Pourcentage" xfId="2" builtinId="5"/>
  </cellStyles>
  <dxfs count="152"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Evaluation!Zone_d_impression"/><Relationship Id="rId7" Type="http://schemas.openxmlformats.org/officeDocument/2006/relationships/image" Target="../media/image6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5.jpeg"/><Relationship Id="rId5" Type="http://schemas.openxmlformats.org/officeDocument/2006/relationships/image" Target="../media/image4.jpeg"/><Relationship Id="rId4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2.jpeg"/><Relationship Id="rId3" Type="http://schemas.openxmlformats.org/officeDocument/2006/relationships/hyperlink" Target="#'Page de garde'!A1"/><Relationship Id="rId7" Type="http://schemas.openxmlformats.org/officeDocument/2006/relationships/image" Target="../media/image11.jpeg"/><Relationship Id="rId2" Type="http://schemas.openxmlformats.org/officeDocument/2006/relationships/image" Target="../media/image7.jpeg"/><Relationship Id="rId1" Type="http://schemas.openxmlformats.org/officeDocument/2006/relationships/hyperlink" Target="#'Page de garde'!Zone_d_impression"/><Relationship Id="rId6" Type="http://schemas.openxmlformats.org/officeDocument/2006/relationships/image" Target="../media/image10.jpeg"/><Relationship Id="rId5" Type="http://schemas.openxmlformats.org/officeDocument/2006/relationships/image" Target="../media/image9.png"/><Relationship Id="rId4" Type="http://schemas.openxmlformats.org/officeDocument/2006/relationships/image" Target="../media/image8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3.jpeg"/><Relationship Id="rId1" Type="http://schemas.openxmlformats.org/officeDocument/2006/relationships/hyperlink" Target="#'Page de garde'!Zone_d_impressio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165131</xdr:colOff>
      <xdr:row>3</xdr:row>
      <xdr:rowOff>224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27081" cy="452435"/>
        </a:xfrm>
        <a:prstGeom prst="rect">
          <a:avLst/>
        </a:prstGeom>
      </xdr:spPr>
    </xdr:pic>
    <xdr:clientData/>
  </xdr:twoCellAnchor>
  <xdr:twoCellAnchor>
    <xdr:from>
      <xdr:col>10</xdr:col>
      <xdr:colOff>96875</xdr:colOff>
      <xdr:row>10</xdr:row>
      <xdr:rowOff>92038</xdr:rowOff>
    </xdr:from>
    <xdr:to>
      <xdr:col>38</xdr:col>
      <xdr:colOff>68676</xdr:colOff>
      <xdr:row>29</xdr:row>
      <xdr:rowOff>119079</xdr:rowOff>
    </xdr:to>
    <xdr:sp macro="" textlink="">
      <xdr:nvSpPr>
        <xdr:cNvPr id="10" name="Arc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 rot="19884080">
          <a:off x="1906625" y="1616038"/>
          <a:ext cx="5039101" cy="2922641"/>
        </a:xfrm>
        <a:prstGeom prst="arc">
          <a:avLst>
            <a:gd name="adj1" fmla="val 12653980"/>
            <a:gd name="adj2" fmla="val 6671867"/>
          </a:avLst>
        </a:prstGeom>
        <a:ln w="28575"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35</xdr:col>
      <xdr:colOff>87439</xdr:colOff>
      <xdr:row>22</xdr:row>
      <xdr:rowOff>92517</xdr:rowOff>
    </xdr:from>
    <xdr:to>
      <xdr:col>40</xdr:col>
      <xdr:colOff>126999</xdr:colOff>
      <xdr:row>26</xdr:row>
      <xdr:rowOff>113596</xdr:rowOff>
    </xdr:to>
    <xdr:pic>
      <xdr:nvPicPr>
        <xdr:cNvPr id="12" name="Imag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37439" y="3485231"/>
          <a:ext cx="946703" cy="637936"/>
        </a:xfrm>
        <a:prstGeom prst="rect">
          <a:avLst/>
        </a:prstGeom>
      </xdr:spPr>
    </xdr:pic>
    <xdr:clientData/>
  </xdr:twoCellAnchor>
  <xdr:twoCellAnchor editAs="oneCell">
    <xdr:from>
      <xdr:col>40</xdr:col>
      <xdr:colOff>153368</xdr:colOff>
      <xdr:row>35</xdr:row>
      <xdr:rowOff>104937</xdr:rowOff>
    </xdr:from>
    <xdr:to>
      <xdr:col>44</xdr:col>
      <xdr:colOff>153457</xdr:colOff>
      <xdr:row>38</xdr:row>
      <xdr:rowOff>87599</xdr:rowOff>
    </xdr:to>
    <xdr:pic>
      <xdr:nvPicPr>
        <xdr:cNvPr id="15" name="Image 14">
          <a:hlinkClick xmlns:r="http://schemas.openxmlformats.org/officeDocument/2006/relationships" r:id="rId3" tooltip="Evaluation"/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2368" y="5438937"/>
          <a:ext cx="723989" cy="439862"/>
        </a:xfrm>
        <a:prstGeom prst="rect">
          <a:avLst/>
        </a:prstGeom>
      </xdr:spPr>
    </xdr:pic>
    <xdr:clientData/>
  </xdr:twoCellAnchor>
  <xdr:twoCellAnchor>
    <xdr:from>
      <xdr:col>39</xdr:col>
      <xdr:colOff>18957</xdr:colOff>
      <xdr:row>32</xdr:row>
      <xdr:rowOff>105120</xdr:rowOff>
    </xdr:from>
    <xdr:to>
      <xdr:col>45</xdr:col>
      <xdr:colOff>35101</xdr:colOff>
      <xdr:row>38</xdr:row>
      <xdr:rowOff>97048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7076982" y="4981920"/>
          <a:ext cx="1101994" cy="906328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32</xdr:col>
      <xdr:colOff>99785</xdr:colOff>
      <xdr:row>2</xdr:row>
      <xdr:rowOff>89644</xdr:rowOff>
    </xdr:from>
    <xdr:to>
      <xdr:col>44</xdr:col>
      <xdr:colOff>63499</xdr:colOff>
      <xdr:row>7</xdr:row>
      <xdr:rowOff>17998</xdr:rowOff>
    </xdr:to>
    <xdr:pic>
      <xdr:nvPicPr>
        <xdr:cNvPr id="11" name="Image 10" descr="\\cg56.fr\DFS-DGISS\DA-Autonomie-Dossiers\Conférence des financeurs\Outils de communication\pack 4 logos\NouveaulogoCDExterne_1243x879_Quadri JPG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499" y="398073"/>
          <a:ext cx="2140857" cy="699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90714</xdr:colOff>
      <xdr:row>8</xdr:row>
      <xdr:rowOff>33555</xdr:rowOff>
    </xdr:from>
    <xdr:to>
      <xdr:col>16</xdr:col>
      <xdr:colOff>9432</xdr:colOff>
      <xdr:row>11</xdr:row>
      <xdr:rowOff>93413</xdr:rowOff>
    </xdr:to>
    <xdr:pic>
      <xdr:nvPicPr>
        <xdr:cNvPr id="18" name="Image 17" descr="C:\Users\flamand-e\AppData\Local\Packages\Microsoft.Windows.Photos_8wekyb3d8bbwe\TempState\ShareServiceTempFolder\Logo_PBVBretagne_Bleu_Picto_Vert_RVB.jpe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714" y="1267269"/>
          <a:ext cx="1551575" cy="5225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108857</xdr:colOff>
      <xdr:row>26</xdr:row>
      <xdr:rowOff>0</xdr:rowOff>
    </xdr:from>
    <xdr:to>
      <xdr:col>20</xdr:col>
      <xdr:colOff>133754</xdr:colOff>
      <xdr:row>35</xdr:row>
      <xdr:rowOff>73802</xdr:rowOff>
    </xdr:to>
    <xdr:pic>
      <xdr:nvPicPr>
        <xdr:cNvPr id="19" name="Image 18" descr="\\cg56.fr\DFS-DGISS\DA-Autonomie-Dossiers\Conférence des financeurs\Outils de communication\pack 4 logos\CDF_Logo_56_RVB.jp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7428" y="4009571"/>
          <a:ext cx="1294897" cy="14617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49922</xdr:colOff>
      <xdr:row>12</xdr:row>
      <xdr:rowOff>24963</xdr:rowOff>
    </xdr:from>
    <xdr:to>
      <xdr:col>1</xdr:col>
      <xdr:colOff>183173</xdr:colOff>
      <xdr:row>12</xdr:row>
      <xdr:rowOff>146539</xdr:rowOff>
    </xdr:to>
    <xdr:sp macro="" textlink="">
      <xdr:nvSpPr>
        <xdr:cNvPr id="2" name="Ellips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77057" y="2025213"/>
          <a:ext cx="133251" cy="121576"/>
        </a:xfrm>
        <a:prstGeom prst="ellipse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</xdr:col>
      <xdr:colOff>49922</xdr:colOff>
      <xdr:row>14</xdr:row>
      <xdr:rowOff>24963</xdr:rowOff>
    </xdr:from>
    <xdr:to>
      <xdr:col>1</xdr:col>
      <xdr:colOff>183173</xdr:colOff>
      <xdr:row>14</xdr:row>
      <xdr:rowOff>146539</xdr:rowOff>
    </xdr:to>
    <xdr:sp macro="" textlink="">
      <xdr:nvSpPr>
        <xdr:cNvPr id="3" name="Ellips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77057" y="2025213"/>
          <a:ext cx="133251" cy="121576"/>
        </a:xfrm>
        <a:prstGeom prst="ellipse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</xdr:col>
      <xdr:colOff>49922</xdr:colOff>
      <xdr:row>16</xdr:row>
      <xdr:rowOff>24963</xdr:rowOff>
    </xdr:from>
    <xdr:to>
      <xdr:col>1</xdr:col>
      <xdr:colOff>183173</xdr:colOff>
      <xdr:row>16</xdr:row>
      <xdr:rowOff>146539</xdr:rowOff>
    </xdr:to>
    <xdr:sp macro="" textlink="">
      <xdr:nvSpPr>
        <xdr:cNvPr id="4" name="Ellips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277057" y="2025213"/>
          <a:ext cx="133251" cy="121576"/>
        </a:xfrm>
        <a:prstGeom prst="ellipse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</xdr:col>
      <xdr:colOff>49922</xdr:colOff>
      <xdr:row>18</xdr:row>
      <xdr:rowOff>24963</xdr:rowOff>
    </xdr:from>
    <xdr:to>
      <xdr:col>1</xdr:col>
      <xdr:colOff>183173</xdr:colOff>
      <xdr:row>18</xdr:row>
      <xdr:rowOff>146539</xdr:rowOff>
    </xdr:to>
    <xdr:sp macro="" textlink="">
      <xdr:nvSpPr>
        <xdr:cNvPr id="5" name="Ellips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277057" y="2025213"/>
          <a:ext cx="133251" cy="121576"/>
        </a:xfrm>
        <a:prstGeom prst="ellipse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16</xdr:col>
      <xdr:colOff>49922</xdr:colOff>
      <xdr:row>12</xdr:row>
      <xdr:rowOff>24963</xdr:rowOff>
    </xdr:from>
    <xdr:to>
      <xdr:col>16</xdr:col>
      <xdr:colOff>183173</xdr:colOff>
      <xdr:row>12</xdr:row>
      <xdr:rowOff>146539</xdr:rowOff>
    </xdr:to>
    <xdr:sp macro="" textlink="">
      <xdr:nvSpPr>
        <xdr:cNvPr id="6" name="Ellips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277057" y="2025213"/>
          <a:ext cx="133251" cy="121576"/>
        </a:xfrm>
        <a:prstGeom prst="ellipse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16</xdr:col>
      <xdr:colOff>49922</xdr:colOff>
      <xdr:row>14</xdr:row>
      <xdr:rowOff>24963</xdr:rowOff>
    </xdr:from>
    <xdr:to>
      <xdr:col>16</xdr:col>
      <xdr:colOff>183173</xdr:colOff>
      <xdr:row>14</xdr:row>
      <xdr:rowOff>146539</xdr:rowOff>
    </xdr:to>
    <xdr:sp macro="" textlink="">
      <xdr:nvSpPr>
        <xdr:cNvPr id="7" name="Ellips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277057" y="2025213"/>
          <a:ext cx="133251" cy="121576"/>
        </a:xfrm>
        <a:prstGeom prst="ellipse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16</xdr:col>
      <xdr:colOff>49922</xdr:colOff>
      <xdr:row>16</xdr:row>
      <xdr:rowOff>24963</xdr:rowOff>
    </xdr:from>
    <xdr:to>
      <xdr:col>16</xdr:col>
      <xdr:colOff>183173</xdr:colOff>
      <xdr:row>16</xdr:row>
      <xdr:rowOff>146539</xdr:rowOff>
    </xdr:to>
    <xdr:sp macro="" textlink="">
      <xdr:nvSpPr>
        <xdr:cNvPr id="8" name="Ellips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277057" y="2025213"/>
          <a:ext cx="133251" cy="121576"/>
        </a:xfrm>
        <a:prstGeom prst="ellipse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16</xdr:col>
      <xdr:colOff>49922</xdr:colOff>
      <xdr:row>18</xdr:row>
      <xdr:rowOff>24963</xdr:rowOff>
    </xdr:from>
    <xdr:to>
      <xdr:col>16</xdr:col>
      <xdr:colOff>183173</xdr:colOff>
      <xdr:row>18</xdr:row>
      <xdr:rowOff>146539</xdr:rowOff>
    </xdr:to>
    <xdr:sp macro="" textlink="">
      <xdr:nvSpPr>
        <xdr:cNvPr id="9" name="Ellips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277057" y="2025213"/>
          <a:ext cx="133251" cy="121576"/>
        </a:xfrm>
        <a:prstGeom prst="ellipse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17</xdr:col>
      <xdr:colOff>49922</xdr:colOff>
      <xdr:row>27</xdr:row>
      <xdr:rowOff>24963</xdr:rowOff>
    </xdr:from>
    <xdr:to>
      <xdr:col>17</xdr:col>
      <xdr:colOff>183173</xdr:colOff>
      <xdr:row>27</xdr:row>
      <xdr:rowOff>146539</xdr:rowOff>
    </xdr:to>
    <xdr:sp macro="" textlink="">
      <xdr:nvSpPr>
        <xdr:cNvPr id="10" name="Ellips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277057" y="2025213"/>
          <a:ext cx="133251" cy="121576"/>
        </a:xfrm>
        <a:prstGeom prst="ellipse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17</xdr:col>
      <xdr:colOff>49922</xdr:colOff>
      <xdr:row>29</xdr:row>
      <xdr:rowOff>24963</xdr:rowOff>
    </xdr:from>
    <xdr:to>
      <xdr:col>17</xdr:col>
      <xdr:colOff>183173</xdr:colOff>
      <xdr:row>29</xdr:row>
      <xdr:rowOff>146539</xdr:rowOff>
    </xdr:to>
    <xdr:sp macro="" textlink="">
      <xdr:nvSpPr>
        <xdr:cNvPr id="11" name="Ellips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277057" y="2025213"/>
          <a:ext cx="133251" cy="121576"/>
        </a:xfrm>
        <a:prstGeom prst="ellipse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17</xdr:col>
      <xdr:colOff>49922</xdr:colOff>
      <xdr:row>35</xdr:row>
      <xdr:rowOff>24963</xdr:rowOff>
    </xdr:from>
    <xdr:to>
      <xdr:col>17</xdr:col>
      <xdr:colOff>183173</xdr:colOff>
      <xdr:row>35</xdr:row>
      <xdr:rowOff>146539</xdr:rowOff>
    </xdr:to>
    <xdr:sp macro="" textlink="">
      <xdr:nvSpPr>
        <xdr:cNvPr id="12" name="Ellips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277057" y="2025213"/>
          <a:ext cx="133251" cy="121576"/>
        </a:xfrm>
        <a:prstGeom prst="ellipse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17</xdr:col>
      <xdr:colOff>49922</xdr:colOff>
      <xdr:row>37</xdr:row>
      <xdr:rowOff>24963</xdr:rowOff>
    </xdr:from>
    <xdr:to>
      <xdr:col>17</xdr:col>
      <xdr:colOff>183173</xdr:colOff>
      <xdr:row>37</xdr:row>
      <xdr:rowOff>146539</xdr:rowOff>
    </xdr:to>
    <xdr:sp macro="" textlink="">
      <xdr:nvSpPr>
        <xdr:cNvPr id="13" name="Ellips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277057" y="2025213"/>
          <a:ext cx="133251" cy="121576"/>
        </a:xfrm>
        <a:prstGeom prst="ellipse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49922</xdr:colOff>
      <xdr:row>30</xdr:row>
      <xdr:rowOff>24963</xdr:rowOff>
    </xdr:from>
    <xdr:to>
      <xdr:col>3</xdr:col>
      <xdr:colOff>183173</xdr:colOff>
      <xdr:row>30</xdr:row>
      <xdr:rowOff>146539</xdr:rowOff>
    </xdr:to>
    <xdr:sp macro="" textlink="">
      <xdr:nvSpPr>
        <xdr:cNvPr id="14" name="Ellips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277057" y="2025213"/>
          <a:ext cx="133251" cy="121576"/>
        </a:xfrm>
        <a:prstGeom prst="ellipse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49922</xdr:colOff>
      <xdr:row>32</xdr:row>
      <xdr:rowOff>24963</xdr:rowOff>
    </xdr:from>
    <xdr:to>
      <xdr:col>3</xdr:col>
      <xdr:colOff>183173</xdr:colOff>
      <xdr:row>32</xdr:row>
      <xdr:rowOff>146539</xdr:rowOff>
    </xdr:to>
    <xdr:sp macro="" textlink="">
      <xdr:nvSpPr>
        <xdr:cNvPr id="15" name="Ellips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277057" y="2025213"/>
          <a:ext cx="133251" cy="121576"/>
        </a:xfrm>
        <a:prstGeom prst="ellipse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49922</xdr:colOff>
      <xdr:row>34</xdr:row>
      <xdr:rowOff>24963</xdr:rowOff>
    </xdr:from>
    <xdr:to>
      <xdr:col>3</xdr:col>
      <xdr:colOff>183173</xdr:colOff>
      <xdr:row>34</xdr:row>
      <xdr:rowOff>146539</xdr:rowOff>
    </xdr:to>
    <xdr:sp macro="" textlink="">
      <xdr:nvSpPr>
        <xdr:cNvPr id="16" name="Ellipse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277057" y="2025213"/>
          <a:ext cx="133251" cy="121576"/>
        </a:xfrm>
        <a:prstGeom prst="ellipse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49922</xdr:colOff>
      <xdr:row>36</xdr:row>
      <xdr:rowOff>24963</xdr:rowOff>
    </xdr:from>
    <xdr:to>
      <xdr:col>3</xdr:col>
      <xdr:colOff>183173</xdr:colOff>
      <xdr:row>36</xdr:row>
      <xdr:rowOff>146539</xdr:rowOff>
    </xdr:to>
    <xdr:sp macro="" textlink="">
      <xdr:nvSpPr>
        <xdr:cNvPr id="17" name="Ellipse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277057" y="2025213"/>
          <a:ext cx="133251" cy="121576"/>
        </a:xfrm>
        <a:prstGeom prst="ellipse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49922</xdr:colOff>
      <xdr:row>48</xdr:row>
      <xdr:rowOff>24963</xdr:rowOff>
    </xdr:from>
    <xdr:to>
      <xdr:col>2</xdr:col>
      <xdr:colOff>183173</xdr:colOff>
      <xdr:row>48</xdr:row>
      <xdr:rowOff>146539</xdr:rowOff>
    </xdr:to>
    <xdr:sp macro="" textlink="">
      <xdr:nvSpPr>
        <xdr:cNvPr id="19" name="Ellipse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731326" y="6333444"/>
          <a:ext cx="133251" cy="121576"/>
        </a:xfrm>
        <a:prstGeom prst="ellipse">
          <a:avLst/>
        </a:prstGeom>
        <a:solidFill>
          <a:schemeClr val="accent6">
            <a:lumMod val="75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49922</xdr:colOff>
      <xdr:row>50</xdr:row>
      <xdr:rowOff>24963</xdr:rowOff>
    </xdr:from>
    <xdr:to>
      <xdr:col>2</xdr:col>
      <xdr:colOff>183173</xdr:colOff>
      <xdr:row>50</xdr:row>
      <xdr:rowOff>146539</xdr:rowOff>
    </xdr:to>
    <xdr:sp macro="" textlink="">
      <xdr:nvSpPr>
        <xdr:cNvPr id="20" name="Ellipse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504191" y="8341021"/>
          <a:ext cx="133251" cy="121576"/>
        </a:xfrm>
        <a:prstGeom prst="ellipse">
          <a:avLst/>
        </a:prstGeom>
        <a:solidFill>
          <a:schemeClr val="accent6">
            <a:lumMod val="75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49922</xdr:colOff>
      <xdr:row>52</xdr:row>
      <xdr:rowOff>24963</xdr:rowOff>
    </xdr:from>
    <xdr:to>
      <xdr:col>2</xdr:col>
      <xdr:colOff>183173</xdr:colOff>
      <xdr:row>52</xdr:row>
      <xdr:rowOff>146539</xdr:rowOff>
    </xdr:to>
    <xdr:sp macro="" textlink="">
      <xdr:nvSpPr>
        <xdr:cNvPr id="21" name="Ellipse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504191" y="8663405"/>
          <a:ext cx="133251" cy="121576"/>
        </a:xfrm>
        <a:prstGeom prst="ellipse">
          <a:avLst/>
        </a:prstGeom>
        <a:solidFill>
          <a:schemeClr val="accent6">
            <a:lumMod val="75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49922</xdr:colOff>
      <xdr:row>54</xdr:row>
      <xdr:rowOff>24963</xdr:rowOff>
    </xdr:from>
    <xdr:to>
      <xdr:col>2</xdr:col>
      <xdr:colOff>183173</xdr:colOff>
      <xdr:row>54</xdr:row>
      <xdr:rowOff>146539</xdr:rowOff>
    </xdr:to>
    <xdr:sp macro="" textlink="">
      <xdr:nvSpPr>
        <xdr:cNvPr id="22" name="Ellipse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504191" y="8985790"/>
          <a:ext cx="133251" cy="121576"/>
        </a:xfrm>
        <a:prstGeom prst="ellipse">
          <a:avLst/>
        </a:prstGeom>
        <a:solidFill>
          <a:schemeClr val="accent6">
            <a:lumMod val="75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49922</xdr:colOff>
      <xdr:row>81</xdr:row>
      <xdr:rowOff>24963</xdr:rowOff>
    </xdr:from>
    <xdr:to>
      <xdr:col>2</xdr:col>
      <xdr:colOff>183173</xdr:colOff>
      <xdr:row>81</xdr:row>
      <xdr:rowOff>146539</xdr:rowOff>
    </xdr:to>
    <xdr:sp macro="" textlink="">
      <xdr:nvSpPr>
        <xdr:cNvPr id="23" name="Ellipse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504191" y="8341021"/>
          <a:ext cx="133251" cy="121576"/>
        </a:xfrm>
        <a:prstGeom prst="ellipse">
          <a:avLst/>
        </a:prstGeom>
        <a:solidFill>
          <a:schemeClr val="accent6">
            <a:lumMod val="75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49922</xdr:colOff>
      <xdr:row>86</xdr:row>
      <xdr:rowOff>24963</xdr:rowOff>
    </xdr:from>
    <xdr:to>
      <xdr:col>2</xdr:col>
      <xdr:colOff>183173</xdr:colOff>
      <xdr:row>86</xdr:row>
      <xdr:rowOff>146539</xdr:rowOff>
    </xdr:to>
    <xdr:sp macro="" textlink="">
      <xdr:nvSpPr>
        <xdr:cNvPr id="24" name="Ellipse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504191" y="12414790"/>
          <a:ext cx="133251" cy="121576"/>
        </a:xfrm>
        <a:prstGeom prst="ellipse">
          <a:avLst/>
        </a:prstGeom>
        <a:solidFill>
          <a:schemeClr val="accent6">
            <a:lumMod val="75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49922</xdr:colOff>
      <xdr:row>96</xdr:row>
      <xdr:rowOff>24963</xdr:rowOff>
    </xdr:from>
    <xdr:to>
      <xdr:col>2</xdr:col>
      <xdr:colOff>183173</xdr:colOff>
      <xdr:row>96</xdr:row>
      <xdr:rowOff>146539</xdr:rowOff>
    </xdr:to>
    <xdr:sp macro="" textlink="">
      <xdr:nvSpPr>
        <xdr:cNvPr id="25" name="Ellipse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>
        <a:xfrm>
          <a:off x="504191" y="13250059"/>
          <a:ext cx="133251" cy="121576"/>
        </a:xfrm>
        <a:prstGeom prst="ellipse">
          <a:avLst/>
        </a:prstGeom>
        <a:solidFill>
          <a:schemeClr val="accent6">
            <a:lumMod val="75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</xdr:col>
      <xdr:colOff>49922</xdr:colOff>
      <xdr:row>59</xdr:row>
      <xdr:rowOff>24963</xdr:rowOff>
    </xdr:from>
    <xdr:to>
      <xdr:col>1</xdr:col>
      <xdr:colOff>183173</xdr:colOff>
      <xdr:row>59</xdr:row>
      <xdr:rowOff>146539</xdr:rowOff>
    </xdr:to>
    <xdr:sp macro="" textlink="">
      <xdr:nvSpPr>
        <xdr:cNvPr id="26" name="Ellipse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515096" y="8686068"/>
          <a:ext cx="133251" cy="121576"/>
        </a:xfrm>
        <a:prstGeom prst="ellipse">
          <a:avLst/>
        </a:prstGeom>
        <a:solidFill>
          <a:schemeClr val="accent6">
            <a:lumMod val="75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</xdr:col>
      <xdr:colOff>49922</xdr:colOff>
      <xdr:row>68</xdr:row>
      <xdr:rowOff>24963</xdr:rowOff>
    </xdr:from>
    <xdr:to>
      <xdr:col>1</xdr:col>
      <xdr:colOff>183173</xdr:colOff>
      <xdr:row>68</xdr:row>
      <xdr:rowOff>146539</xdr:rowOff>
    </xdr:to>
    <xdr:sp macro="" textlink="">
      <xdr:nvSpPr>
        <xdr:cNvPr id="27" name="Ellipse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283187" y="10949555"/>
          <a:ext cx="133251" cy="121576"/>
        </a:xfrm>
        <a:prstGeom prst="ellipse">
          <a:avLst/>
        </a:prstGeom>
        <a:solidFill>
          <a:schemeClr val="accent6">
            <a:lumMod val="75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41030</xdr:colOff>
      <xdr:row>28</xdr:row>
      <xdr:rowOff>52754</xdr:rowOff>
    </xdr:from>
    <xdr:to>
      <xdr:col>3</xdr:col>
      <xdr:colOff>174281</xdr:colOff>
      <xdr:row>28</xdr:row>
      <xdr:rowOff>174330</xdr:rowOff>
    </xdr:to>
    <xdr:sp macro="" textlink="">
      <xdr:nvSpPr>
        <xdr:cNvPr id="28" name="Ellipse 27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744415" y="5896708"/>
          <a:ext cx="133251" cy="121576"/>
        </a:xfrm>
        <a:prstGeom prst="ellipse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200026</xdr:colOff>
      <xdr:row>49</xdr:row>
      <xdr:rowOff>57150</xdr:rowOff>
    </xdr:from>
    <xdr:to>
      <xdr:col>1</xdr:col>
      <xdr:colOff>371475</xdr:colOff>
      <xdr:row>49</xdr:row>
      <xdr:rowOff>214409</xdr:rowOff>
    </xdr:to>
    <xdr:sp macro="" textlink="">
      <xdr:nvSpPr>
        <xdr:cNvPr id="29" name="Ellipse 28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/>
      </xdr:nvSpPr>
      <xdr:spPr>
        <a:xfrm>
          <a:off x="400051" y="5486400"/>
          <a:ext cx="171449" cy="157259"/>
        </a:xfrm>
        <a:prstGeom prst="ellipse">
          <a:avLst/>
        </a:prstGeom>
        <a:gradFill flip="none" rotWithShape="1">
          <a:gsLst>
            <a:gs pos="0">
              <a:srgbClr val="ED7D31">
                <a:lumMod val="67000"/>
              </a:srgbClr>
            </a:gs>
            <a:gs pos="48000">
              <a:srgbClr val="ED7D31">
                <a:lumMod val="97000"/>
                <a:lumOff val="3000"/>
              </a:srgbClr>
            </a:gs>
            <a:gs pos="100000">
              <a:srgbClr val="ED7D31">
                <a:lumMod val="60000"/>
                <a:lumOff val="40000"/>
              </a:srgbClr>
            </a:gs>
          </a:gsLst>
          <a:lin ang="16200000" scaled="1"/>
          <a:tileRect/>
        </a:gradFill>
        <a:ln>
          <a:noFill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104775</xdr:colOff>
      <xdr:row>7</xdr:row>
      <xdr:rowOff>66675</xdr:rowOff>
    </xdr:from>
    <xdr:to>
      <xdr:col>1</xdr:col>
      <xdr:colOff>333375</xdr:colOff>
      <xdr:row>7</xdr:row>
      <xdr:rowOff>276225</xdr:rowOff>
    </xdr:to>
    <xdr:sp macro="" textlink="">
      <xdr:nvSpPr>
        <xdr:cNvPr id="31" name="Ellipse 30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/>
      </xdr:nvSpPr>
      <xdr:spPr>
        <a:xfrm>
          <a:off x="304800" y="1447800"/>
          <a:ext cx="228600" cy="209550"/>
        </a:xfrm>
        <a:prstGeom prst="ellipse">
          <a:avLst/>
        </a:prstGeom>
        <a:gradFill flip="none" rotWithShape="1">
          <a:gsLst>
            <a:gs pos="0">
              <a:srgbClr val="ED7D31">
                <a:lumMod val="67000"/>
              </a:srgbClr>
            </a:gs>
            <a:gs pos="48000">
              <a:srgbClr val="ED7D31">
                <a:lumMod val="97000"/>
                <a:lumOff val="3000"/>
              </a:srgbClr>
            </a:gs>
            <a:gs pos="100000">
              <a:srgbClr val="ED7D31">
                <a:lumMod val="60000"/>
                <a:lumOff val="40000"/>
              </a:srgbClr>
            </a:gs>
          </a:gsLst>
          <a:lin ang="16200000" scaled="1"/>
          <a:tileRect/>
        </a:gradFill>
        <a:ln>
          <a:noFill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104775</xdr:colOff>
      <xdr:row>11</xdr:row>
      <xdr:rowOff>66675</xdr:rowOff>
    </xdr:from>
    <xdr:to>
      <xdr:col>1</xdr:col>
      <xdr:colOff>333375</xdr:colOff>
      <xdr:row>11</xdr:row>
      <xdr:rowOff>276225</xdr:rowOff>
    </xdr:to>
    <xdr:sp macro="" textlink="">
      <xdr:nvSpPr>
        <xdr:cNvPr id="32" name="Ellipse 31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/>
      </xdr:nvSpPr>
      <xdr:spPr>
        <a:xfrm>
          <a:off x="304800" y="1447800"/>
          <a:ext cx="228600" cy="209550"/>
        </a:xfrm>
        <a:prstGeom prst="ellipse">
          <a:avLst/>
        </a:prstGeom>
        <a:gradFill flip="none" rotWithShape="1">
          <a:gsLst>
            <a:gs pos="0">
              <a:srgbClr val="ED7D31">
                <a:lumMod val="67000"/>
              </a:srgbClr>
            </a:gs>
            <a:gs pos="48000">
              <a:srgbClr val="ED7D31">
                <a:lumMod val="97000"/>
                <a:lumOff val="3000"/>
              </a:srgbClr>
            </a:gs>
            <a:gs pos="100000">
              <a:srgbClr val="ED7D31">
                <a:lumMod val="60000"/>
                <a:lumOff val="40000"/>
              </a:srgbClr>
            </a:gs>
          </a:gsLst>
          <a:lin ang="16200000" scaled="1"/>
          <a:tileRect/>
        </a:gradFill>
        <a:ln>
          <a:noFill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25568" cy="457165"/>
    <xdr:pic>
      <xdr:nvPicPr>
        <xdr:cNvPr id="2" name="Image 1">
          <a:hlinkClick xmlns:r="http://schemas.openxmlformats.org/officeDocument/2006/relationships" r:id="rId1" tooltip="Accueil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25568" cy="45716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38</xdr:row>
      <xdr:rowOff>126353</xdr:rowOff>
    </xdr:from>
    <xdr:ext cx="525568" cy="457165"/>
    <xdr:pic>
      <xdr:nvPicPr>
        <xdr:cNvPr id="3" name="Image 2">
          <a:hlinkClick xmlns:r="http://schemas.openxmlformats.org/officeDocument/2006/relationships" r:id="rId3" tooltip="Accueil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631803"/>
          <a:ext cx="525568" cy="457165"/>
        </a:xfrm>
        <a:prstGeom prst="rect">
          <a:avLst/>
        </a:prstGeom>
      </xdr:spPr>
    </xdr:pic>
    <xdr:clientData/>
  </xdr:oneCellAnchor>
  <xdr:oneCellAnchor>
    <xdr:from>
      <xdr:col>45</xdr:col>
      <xdr:colOff>87634</xdr:colOff>
      <xdr:row>0</xdr:row>
      <xdr:rowOff>51542</xdr:rowOff>
    </xdr:from>
    <xdr:ext cx="332104" cy="330627"/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41034" y="51542"/>
          <a:ext cx="332104" cy="330627"/>
        </a:xfrm>
        <a:prstGeom prst="rect">
          <a:avLst/>
        </a:prstGeom>
      </xdr:spPr>
    </xdr:pic>
    <xdr:clientData/>
  </xdr:oneCellAnchor>
  <xdr:oneCellAnchor>
    <xdr:from>
      <xdr:col>45</xdr:col>
      <xdr:colOff>87634</xdr:colOff>
      <xdr:row>39</xdr:row>
      <xdr:rowOff>51542</xdr:rowOff>
    </xdr:from>
    <xdr:ext cx="332104" cy="330627"/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41034" y="5709392"/>
          <a:ext cx="332104" cy="330627"/>
        </a:xfrm>
        <a:prstGeom prst="rect">
          <a:avLst/>
        </a:prstGeom>
      </xdr:spPr>
    </xdr:pic>
    <xdr:clientData/>
  </xdr:oneCellAnchor>
  <xdr:twoCellAnchor editAs="oneCell">
    <xdr:from>
      <xdr:col>23</xdr:col>
      <xdr:colOff>53067</xdr:colOff>
      <xdr:row>0</xdr:row>
      <xdr:rowOff>38101</xdr:rowOff>
    </xdr:from>
    <xdr:to>
      <xdr:col>26</xdr:col>
      <xdr:colOff>47624</xdr:colOff>
      <xdr:row>2</xdr:row>
      <xdr:rowOff>94237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15492" y="38101"/>
          <a:ext cx="537482" cy="360936"/>
        </a:xfrm>
        <a:prstGeom prst="rect">
          <a:avLst/>
        </a:prstGeom>
      </xdr:spPr>
    </xdr:pic>
    <xdr:clientData/>
  </xdr:twoCellAnchor>
  <xdr:twoCellAnchor editAs="oneCell">
    <xdr:from>
      <xdr:col>16</xdr:col>
      <xdr:colOff>152400</xdr:colOff>
      <xdr:row>0</xdr:row>
      <xdr:rowOff>68580</xdr:rowOff>
    </xdr:from>
    <xdr:to>
      <xdr:col>22</xdr:col>
      <xdr:colOff>131513</xdr:colOff>
      <xdr:row>2</xdr:row>
      <xdr:rowOff>126261</xdr:rowOff>
    </xdr:to>
    <xdr:pic>
      <xdr:nvPicPr>
        <xdr:cNvPr id="10" name="Image 9" descr="C:\Users\flamand-e\AppData\Local\Packages\Microsoft.Windows.Photos_8wekyb3d8bbwe\TempState\ShareServiceTempFolder\Logo_PBVBretagne_Bleu_Picto_Vert_RVB.jpe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8480" y="68580"/>
          <a:ext cx="1076393" cy="3624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26</xdr:col>
      <xdr:colOff>45720</xdr:colOff>
      <xdr:row>0</xdr:row>
      <xdr:rowOff>0</xdr:rowOff>
    </xdr:from>
    <xdr:to>
      <xdr:col>34</xdr:col>
      <xdr:colOff>14877</xdr:colOff>
      <xdr:row>3</xdr:row>
      <xdr:rowOff>13193</xdr:rowOff>
    </xdr:to>
    <xdr:pic>
      <xdr:nvPicPr>
        <xdr:cNvPr id="11" name="Image 10" descr="\\cg56.fr\DFS-DGISS\DA-Autonomie-Dossiers\Conférence des financeurs\Outils de communication\pack 4 logos\NouveaulogoCDExterne_1243x879_Quadri JPG.jp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0"/>
          <a:ext cx="1439817" cy="4703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22860</xdr:colOff>
      <xdr:row>0</xdr:row>
      <xdr:rowOff>0</xdr:rowOff>
    </xdr:from>
    <xdr:to>
      <xdr:col>16</xdr:col>
      <xdr:colOff>83317</xdr:colOff>
      <xdr:row>4</xdr:row>
      <xdr:rowOff>77973</xdr:rowOff>
    </xdr:to>
    <xdr:pic>
      <xdr:nvPicPr>
        <xdr:cNvPr id="12" name="Image 11" descr="\\cg56.fr\DFS-DGISS\DA-Autonomie-Dossiers\Conférence des financeurs\Outils de communication\pack 4 logos\CDF_Logo_56_RVB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0"/>
          <a:ext cx="609097" cy="6875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38100</xdr:rowOff>
    </xdr:from>
    <xdr:to>
      <xdr:col>1</xdr:col>
      <xdr:colOff>561850</xdr:colOff>
      <xdr:row>0</xdr:row>
      <xdr:rowOff>476250</xdr:rowOff>
    </xdr:to>
    <xdr:pic>
      <xdr:nvPicPr>
        <xdr:cNvPr id="2" name="Image 1">
          <a:hlinkClick xmlns:r="http://schemas.openxmlformats.org/officeDocument/2006/relationships" r:id="rId1" tooltip="Accueil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38100"/>
          <a:ext cx="504700" cy="4381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ino\Library\Containers\com.microsoft.Excel\Data\Documents\cg56.fr\DFS-DGISS\DA-Autonomie-Dossiers\Conf&#233;rence%20des%20financeurs\6%20-%20Appels%20&#224;%20projet\2020\2020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S137"/>
  <sheetViews>
    <sheetView showGridLines="0" showRowColHeaders="0" zoomScale="84" zoomScaleNormal="84" workbookViewId="0">
      <selection activeCell="AB31" sqref="AB31"/>
    </sheetView>
  </sheetViews>
  <sheetFormatPr baseColWidth="10" defaultColWidth="2.6640625" defaultRowHeight="12" customHeight="1" x14ac:dyDescent="0.3"/>
  <cols>
    <col min="49" max="175" width="2.6640625" style="1"/>
  </cols>
  <sheetData>
    <row r="1" spans="1:72" ht="12" customHeight="1" x14ac:dyDescent="0.3">
      <c r="A1" s="122"/>
      <c r="B1" s="122"/>
      <c r="C1" s="122"/>
      <c r="D1" s="123" t="s">
        <v>3926</v>
      </c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4"/>
      <c r="AO1" s="124"/>
      <c r="AP1" s="124"/>
      <c r="AQ1" s="124"/>
      <c r="AR1" s="124"/>
      <c r="AS1" s="124"/>
      <c r="AT1" s="124"/>
      <c r="AU1" s="124"/>
      <c r="AV1" s="124"/>
    </row>
    <row r="2" spans="1:72" ht="12" customHeight="1" x14ac:dyDescent="0.3">
      <c r="A2" s="122"/>
      <c r="B2" s="122"/>
      <c r="C2" s="122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4"/>
      <c r="AO2" s="124"/>
      <c r="AP2" s="124"/>
      <c r="AQ2" s="124"/>
      <c r="AR2" s="124"/>
      <c r="AS2" s="124"/>
      <c r="AT2" s="124"/>
      <c r="AU2" s="124"/>
      <c r="AV2" s="124"/>
    </row>
    <row r="3" spans="1:72" ht="12" customHeight="1" x14ac:dyDescent="0.3">
      <c r="A3" s="122"/>
      <c r="B3" s="122"/>
      <c r="C3" s="122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4"/>
      <c r="AO3" s="124"/>
      <c r="AP3" s="124"/>
      <c r="AQ3" s="124"/>
      <c r="AR3" s="124"/>
      <c r="AS3" s="124"/>
      <c r="AT3" s="124"/>
      <c r="AU3" s="124"/>
      <c r="AV3" s="124"/>
    </row>
    <row r="10" spans="1:72" ht="12" customHeight="1" x14ac:dyDescent="0.45">
      <c r="BT10" s="10"/>
    </row>
    <row r="15" spans="1:72" ht="12" customHeight="1" x14ac:dyDescent="0.3">
      <c r="N15" s="125" t="s">
        <v>3894</v>
      </c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</row>
    <row r="16" spans="1:72" ht="12" customHeight="1" x14ac:dyDescent="0.3"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</row>
    <row r="17" spans="14:35" ht="12" customHeight="1" x14ac:dyDescent="0.3"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</row>
    <row r="18" spans="14:35" ht="12" customHeight="1" x14ac:dyDescent="0.3"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</row>
    <row r="19" spans="14:35" ht="12" customHeight="1" x14ac:dyDescent="0.3"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</row>
    <row r="20" spans="14:35" ht="12" customHeight="1" x14ac:dyDescent="0.3"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</row>
    <row r="21" spans="14:35" ht="12" customHeight="1" x14ac:dyDescent="0.3"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</row>
    <row r="22" spans="14:35" ht="12" customHeight="1" x14ac:dyDescent="0.3"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</row>
    <row r="23" spans="14:35" ht="12" customHeight="1" x14ac:dyDescent="0.3"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</row>
    <row r="24" spans="14:35" ht="12" customHeight="1" x14ac:dyDescent="0.3"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</row>
    <row r="40" spans="1:48" ht="12" customHeight="1" x14ac:dyDescent="0.3">
      <c r="A40" s="127"/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  <c r="AR40" s="127"/>
      <c r="AS40" s="127"/>
      <c r="AT40" s="127"/>
      <c r="AU40" s="127"/>
      <c r="AV40" s="127"/>
    </row>
    <row r="42" spans="1:48" ht="12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</row>
    <row r="43" spans="1:48" ht="12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</row>
    <row r="44" spans="1:48" ht="12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</row>
    <row r="45" spans="1:48" ht="12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</row>
    <row r="46" spans="1:48" ht="12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</row>
    <row r="47" spans="1:48" ht="12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</row>
    <row r="48" spans="1:48" ht="12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</row>
    <row r="49" spans="1:48" ht="12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</row>
    <row r="50" spans="1:48" ht="12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</row>
    <row r="51" spans="1:48" ht="12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</row>
    <row r="52" spans="1:48" ht="12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</row>
    <row r="53" spans="1:48" ht="12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</row>
    <row r="54" spans="1:48" ht="12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</row>
    <row r="55" spans="1:48" ht="12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</row>
    <row r="56" spans="1:48" ht="12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</row>
    <row r="57" spans="1:48" ht="12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</row>
    <row r="58" spans="1:48" ht="12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</row>
    <row r="59" spans="1:48" ht="12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</row>
    <row r="60" spans="1:48" ht="12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</row>
    <row r="61" spans="1:48" ht="12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</row>
    <row r="62" spans="1:48" ht="12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</row>
    <row r="63" spans="1:48" ht="12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</row>
    <row r="64" spans="1:48" ht="12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</row>
    <row r="65" spans="1:48" ht="12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</row>
    <row r="66" spans="1:48" ht="12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</row>
    <row r="67" spans="1:48" ht="12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</row>
    <row r="68" spans="1:48" ht="12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</row>
    <row r="69" spans="1:48" ht="12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</row>
    <row r="70" spans="1:48" ht="12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</row>
    <row r="71" spans="1:48" ht="12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</row>
    <row r="72" spans="1:48" ht="12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</row>
    <row r="73" spans="1:48" ht="12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</row>
    <row r="74" spans="1:48" ht="12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</row>
    <row r="75" spans="1:48" ht="12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</row>
    <row r="76" spans="1:48" ht="12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</row>
    <row r="77" spans="1:48" ht="12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</row>
    <row r="78" spans="1:48" ht="12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</row>
    <row r="79" spans="1:48" ht="12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</row>
    <row r="80" spans="1:48" ht="12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</row>
    <row r="81" spans="1:48" ht="12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</row>
    <row r="82" spans="1:48" ht="12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</row>
    <row r="83" spans="1:48" ht="12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</row>
    <row r="84" spans="1:48" ht="12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</row>
    <row r="85" spans="1:48" ht="12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</row>
    <row r="86" spans="1:48" ht="12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</row>
    <row r="87" spans="1:48" ht="12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</row>
    <row r="88" spans="1:48" ht="12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</row>
    <row r="89" spans="1:48" ht="12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</row>
    <row r="90" spans="1:48" ht="12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</row>
    <row r="91" spans="1:48" ht="12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</row>
    <row r="92" spans="1:48" ht="12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</row>
    <row r="93" spans="1:48" ht="12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</row>
    <row r="94" spans="1:48" ht="12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</row>
    <row r="95" spans="1:48" ht="12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</row>
    <row r="96" spans="1:48" ht="12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</row>
    <row r="97" spans="1:48" ht="12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</row>
    <row r="98" spans="1:48" ht="12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</row>
    <row r="99" spans="1:48" ht="12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</row>
    <row r="100" spans="1:48" ht="12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</row>
    <row r="101" spans="1:48" ht="12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</row>
    <row r="102" spans="1:48" ht="12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</row>
    <row r="103" spans="1:48" ht="12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</row>
    <row r="104" spans="1:48" ht="12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</row>
    <row r="105" spans="1:48" ht="12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</row>
    <row r="106" spans="1:48" ht="12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</row>
    <row r="107" spans="1:48" ht="12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</row>
    <row r="108" spans="1:48" ht="12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</row>
    <row r="109" spans="1:48" ht="12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</row>
    <row r="110" spans="1:48" ht="12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</row>
    <row r="111" spans="1:48" ht="12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</row>
    <row r="112" spans="1:48" ht="12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</row>
    <row r="113" spans="1:48" ht="12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</row>
    <row r="114" spans="1:48" ht="12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</row>
    <row r="115" spans="1:48" ht="12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</row>
    <row r="116" spans="1:48" ht="12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</row>
    <row r="117" spans="1:48" ht="12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</row>
    <row r="118" spans="1:48" ht="12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</row>
    <row r="119" spans="1:48" ht="12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</row>
    <row r="120" spans="1:48" ht="12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</row>
    <row r="121" spans="1:48" ht="12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</row>
    <row r="122" spans="1:48" ht="12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</row>
    <row r="123" spans="1:48" ht="12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</row>
    <row r="124" spans="1:48" ht="12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</row>
    <row r="125" spans="1:48" ht="12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</row>
    <row r="126" spans="1:48" ht="12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</row>
    <row r="127" spans="1:48" ht="12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</row>
    <row r="128" spans="1:48" ht="12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</row>
    <row r="129" spans="1:48" ht="12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</row>
    <row r="130" spans="1:48" ht="12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</row>
    <row r="131" spans="1:48" ht="12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</row>
    <row r="132" spans="1:48" ht="12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</row>
    <row r="133" spans="1:48" ht="12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</row>
    <row r="134" spans="1:48" ht="12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</row>
    <row r="135" spans="1:48" ht="12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</row>
    <row r="136" spans="1:48" ht="12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</row>
    <row r="137" spans="1:48" ht="12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</row>
  </sheetData>
  <sheetProtection selectLockedCells="1"/>
  <mergeCells count="5">
    <mergeCell ref="A1:C3"/>
    <mergeCell ref="D1:AM3"/>
    <mergeCell ref="AN1:AV3"/>
    <mergeCell ref="N15:AI24"/>
    <mergeCell ref="A40:AV40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AP111"/>
  <sheetViews>
    <sheetView showGridLines="0" topLeftCell="A21" zoomScale="130" zoomScaleNormal="130" workbookViewId="0">
      <selection activeCell="J29" sqref="J29:K29"/>
    </sheetView>
  </sheetViews>
  <sheetFormatPr baseColWidth="10" defaultColWidth="3.44140625" defaultRowHeight="14.4" x14ac:dyDescent="0.3"/>
  <cols>
    <col min="1" max="8" width="3.44140625" style="71"/>
    <col min="9" max="9" width="5.44140625" style="71" bestFit="1" customWidth="1"/>
    <col min="10" max="10" width="3.44140625" style="71"/>
    <col min="11" max="11" width="3.44140625" style="71" customWidth="1"/>
    <col min="12" max="16384" width="3.44140625" style="71"/>
  </cols>
  <sheetData>
    <row r="1" spans="1:42" ht="15" thickBot="1" x14ac:dyDescent="0.35">
      <c r="AE1" s="74"/>
      <c r="AF1" s="74"/>
      <c r="AG1" s="74"/>
      <c r="AH1" s="74"/>
      <c r="AI1" s="74"/>
      <c r="AJ1" s="74"/>
      <c r="AK1" s="74"/>
    </row>
    <row r="2" spans="1:42" ht="21.75" customHeight="1" thickBot="1" x14ac:dyDescent="0.35">
      <c r="A2" s="36"/>
      <c r="B2" s="78" t="s">
        <v>3889</v>
      </c>
      <c r="C2" s="78"/>
      <c r="D2" s="78"/>
      <c r="E2" s="78"/>
      <c r="F2" s="79"/>
      <c r="G2" s="79"/>
      <c r="H2" s="79"/>
      <c r="I2" s="163"/>
      <c r="J2" s="163"/>
      <c r="K2" s="163"/>
      <c r="L2" s="163"/>
      <c r="M2" s="163"/>
      <c r="N2" s="64"/>
      <c r="O2" s="64"/>
      <c r="P2" s="168" t="s">
        <v>3890</v>
      </c>
      <c r="Q2" s="168"/>
      <c r="R2" s="168"/>
      <c r="S2" s="168"/>
      <c r="T2" s="168"/>
      <c r="U2" s="168"/>
      <c r="V2" s="168"/>
      <c r="W2" s="167" t="s">
        <v>3892</v>
      </c>
      <c r="X2" s="167"/>
      <c r="Y2" s="167"/>
      <c r="Z2" s="167"/>
      <c r="AA2" s="37"/>
      <c r="AB2" s="38"/>
      <c r="AE2" s="162" t="e">
        <f>VLOOKUP(#REF!,#REF!,2,FALSE)</f>
        <v>#REF!</v>
      </c>
      <c r="AF2" s="162"/>
      <c r="AG2" s="74"/>
      <c r="AH2" s="74"/>
      <c r="AI2" s="74"/>
      <c r="AJ2" s="74"/>
      <c r="AK2" s="74"/>
    </row>
    <row r="3" spans="1:42" ht="24" customHeight="1" thickBot="1" x14ac:dyDescent="0.35">
      <c r="A3" s="39"/>
      <c r="B3" s="173" t="s">
        <v>3896</v>
      </c>
      <c r="C3" s="173"/>
      <c r="D3" s="173"/>
      <c r="E3" s="173"/>
      <c r="F3" s="173"/>
      <c r="G3" s="173"/>
      <c r="H3" s="173"/>
      <c r="I3" s="172">
        <v>2024</v>
      </c>
      <c r="J3" s="172"/>
      <c r="K3" s="172"/>
      <c r="L3" s="172"/>
      <c r="M3" s="172"/>
      <c r="N3" s="49"/>
      <c r="O3" s="49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40"/>
      <c r="AB3" s="41"/>
      <c r="AE3" s="74"/>
      <c r="AF3" s="74"/>
      <c r="AG3" s="74"/>
      <c r="AH3" s="74"/>
      <c r="AI3" s="74"/>
      <c r="AJ3" s="74"/>
      <c r="AK3" s="74"/>
    </row>
    <row r="4" spans="1:42" ht="20.25" customHeight="1" x14ac:dyDescent="0.3">
      <c r="A4" s="39"/>
      <c r="B4" s="170" t="s">
        <v>3893</v>
      </c>
      <c r="C4" s="170"/>
      <c r="D4" s="170"/>
      <c r="E4" s="171"/>
      <c r="F4" s="164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6"/>
      <c r="AB4" s="41"/>
      <c r="AE4" s="74"/>
      <c r="AF4" s="12" t="s">
        <v>3877</v>
      </c>
      <c r="AG4" s="74"/>
      <c r="AH4" s="74"/>
      <c r="AI4" s="74"/>
      <c r="AJ4" s="74"/>
      <c r="AK4" s="74"/>
      <c r="AL4" s="72" t="s">
        <v>3880</v>
      </c>
      <c r="AM4" s="68"/>
      <c r="AN4" s="72" t="s">
        <v>3891</v>
      </c>
      <c r="AO4" s="68"/>
      <c r="AP4" s="68"/>
    </row>
    <row r="5" spans="1:42" ht="8.25" customHeight="1" x14ac:dyDescent="0.3">
      <c r="A5" s="39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1"/>
      <c r="AF5" s="72" t="s">
        <v>3878</v>
      </c>
      <c r="AG5" s="68"/>
      <c r="AH5" s="68"/>
      <c r="AI5" s="68"/>
      <c r="AJ5" s="68"/>
      <c r="AK5" s="68"/>
      <c r="AL5" s="72" t="s">
        <v>3881</v>
      </c>
      <c r="AM5" s="68"/>
      <c r="AN5" s="72" t="s">
        <v>3892</v>
      </c>
      <c r="AO5" s="68"/>
      <c r="AP5" s="68"/>
    </row>
    <row r="6" spans="1:42" s="69" customFormat="1" ht="22.5" customHeight="1" x14ac:dyDescent="0.3">
      <c r="A6" s="42"/>
      <c r="B6" s="170" t="s">
        <v>3842</v>
      </c>
      <c r="C6" s="170"/>
      <c r="D6" s="170"/>
      <c r="E6" s="171"/>
      <c r="F6" s="164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6"/>
      <c r="AB6" s="43"/>
      <c r="AF6" s="72" t="s">
        <v>3879</v>
      </c>
      <c r="AG6" s="73"/>
      <c r="AH6" s="73"/>
      <c r="AI6" s="73"/>
      <c r="AJ6" s="73"/>
      <c r="AK6" s="73"/>
      <c r="AL6" s="72"/>
      <c r="AM6" s="73"/>
      <c r="AN6" s="72"/>
      <c r="AO6" s="73"/>
      <c r="AP6" s="73"/>
    </row>
    <row r="7" spans="1:42" s="69" customFormat="1" x14ac:dyDescent="0.3">
      <c r="A7" s="42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43"/>
      <c r="AF7" s="63"/>
    </row>
    <row r="8" spans="1:42" s="69" customFormat="1" ht="27" customHeight="1" x14ac:dyDescent="0.3">
      <c r="A8" s="42"/>
      <c r="B8" s="174" t="s">
        <v>3843</v>
      </c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43"/>
    </row>
    <row r="9" spans="1:42" x14ac:dyDescent="0.3">
      <c r="A9" s="39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1"/>
    </row>
    <row r="10" spans="1:42" s="29" customFormat="1" ht="20.25" customHeight="1" thickBot="1" x14ac:dyDescent="0.35">
      <c r="A10" s="44"/>
      <c r="B10" s="142" t="s">
        <v>3851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45"/>
    </row>
    <row r="11" spans="1:42" x14ac:dyDescent="0.3">
      <c r="A11" s="39"/>
      <c r="B11" s="148" t="s">
        <v>3866</v>
      </c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41"/>
    </row>
    <row r="12" spans="1:42" s="30" customFormat="1" ht="13.8" x14ac:dyDescent="0.3">
      <c r="A12" s="32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3"/>
    </row>
    <row r="13" spans="1:42" s="30" customFormat="1" ht="13.8" x14ac:dyDescent="0.3">
      <c r="A13" s="32"/>
      <c r="B13" s="31"/>
      <c r="C13" s="46" t="s">
        <v>3844</v>
      </c>
      <c r="D13" s="31"/>
      <c r="E13" s="31"/>
      <c r="F13" s="31"/>
      <c r="G13" s="31"/>
      <c r="H13" s="31"/>
      <c r="I13" s="31"/>
      <c r="J13" s="31"/>
      <c r="K13" s="31"/>
      <c r="L13" s="31"/>
      <c r="M13" s="143"/>
      <c r="N13" s="144"/>
      <c r="O13" s="31"/>
      <c r="P13" s="31"/>
      <c r="Q13" s="31"/>
      <c r="R13" s="46" t="s">
        <v>3848</v>
      </c>
      <c r="S13" s="31"/>
      <c r="T13" s="31"/>
      <c r="U13" s="31"/>
      <c r="V13" s="31"/>
      <c r="W13" s="31"/>
      <c r="X13" s="31"/>
      <c r="Y13" s="143"/>
      <c r="Z13" s="144"/>
      <c r="AA13" s="31"/>
      <c r="AB13" s="33"/>
    </row>
    <row r="14" spans="1:42" s="30" customFormat="1" ht="13.8" x14ac:dyDescent="0.3">
      <c r="A14" s="32"/>
      <c r="B14" s="31"/>
      <c r="C14" s="46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46"/>
      <c r="S14" s="31"/>
      <c r="T14" s="31"/>
      <c r="U14" s="31"/>
      <c r="V14" s="31"/>
      <c r="W14" s="31"/>
      <c r="X14" s="31"/>
      <c r="Y14" s="31"/>
      <c r="Z14" s="31"/>
      <c r="AA14" s="31"/>
      <c r="AB14" s="33"/>
    </row>
    <row r="15" spans="1:42" s="30" customFormat="1" ht="13.8" x14ac:dyDescent="0.3">
      <c r="A15" s="32"/>
      <c r="B15" s="31"/>
      <c r="C15" s="46" t="s">
        <v>3845</v>
      </c>
      <c r="D15" s="31"/>
      <c r="E15" s="31"/>
      <c r="F15" s="31"/>
      <c r="G15" s="31"/>
      <c r="H15" s="31"/>
      <c r="I15" s="31"/>
      <c r="J15" s="31"/>
      <c r="K15" s="31"/>
      <c r="L15" s="31"/>
      <c r="M15" s="143"/>
      <c r="N15" s="144"/>
      <c r="O15" s="31"/>
      <c r="P15" s="31"/>
      <c r="Q15" s="31"/>
      <c r="R15" s="46" t="s">
        <v>3849</v>
      </c>
      <c r="S15" s="31"/>
      <c r="T15" s="31"/>
      <c r="U15" s="31"/>
      <c r="V15" s="31"/>
      <c r="W15" s="31"/>
      <c r="X15" s="31"/>
      <c r="Y15" s="143"/>
      <c r="Z15" s="144"/>
      <c r="AA15" s="31"/>
      <c r="AB15" s="33"/>
    </row>
    <row r="16" spans="1:42" s="30" customFormat="1" ht="13.8" x14ac:dyDescent="0.3">
      <c r="A16" s="32"/>
      <c r="B16" s="31"/>
      <c r="C16" s="46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46"/>
      <c r="S16" s="31"/>
      <c r="T16" s="31"/>
      <c r="U16" s="31"/>
      <c r="V16" s="31"/>
      <c r="W16" s="31"/>
      <c r="X16" s="31"/>
      <c r="Y16" s="31"/>
      <c r="Z16" s="31"/>
      <c r="AA16" s="31"/>
      <c r="AB16" s="33"/>
    </row>
    <row r="17" spans="1:28" s="30" customFormat="1" ht="13.8" x14ac:dyDescent="0.3">
      <c r="A17" s="32"/>
      <c r="B17" s="31"/>
      <c r="C17" s="46" t="s">
        <v>3846</v>
      </c>
      <c r="D17" s="31"/>
      <c r="E17" s="31"/>
      <c r="F17" s="31"/>
      <c r="G17" s="31"/>
      <c r="H17" s="31"/>
      <c r="I17" s="31"/>
      <c r="J17" s="31"/>
      <c r="K17" s="31"/>
      <c r="L17" s="31"/>
      <c r="M17" s="143"/>
      <c r="N17" s="144"/>
      <c r="O17" s="31"/>
      <c r="P17" s="31"/>
      <c r="Q17" s="31"/>
      <c r="R17" s="46" t="s">
        <v>3850</v>
      </c>
      <c r="S17" s="31"/>
      <c r="T17" s="31"/>
      <c r="U17" s="31"/>
      <c r="V17" s="31"/>
      <c r="W17" s="31"/>
      <c r="X17" s="31"/>
      <c r="Y17" s="143"/>
      <c r="Z17" s="144"/>
      <c r="AA17" s="31"/>
      <c r="AB17" s="33"/>
    </row>
    <row r="18" spans="1:28" s="30" customFormat="1" ht="13.8" x14ac:dyDescent="0.3">
      <c r="A18" s="32"/>
      <c r="B18" s="31"/>
      <c r="C18" s="46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46"/>
      <c r="S18" s="31"/>
      <c r="T18" s="31"/>
      <c r="U18" s="31"/>
      <c r="V18" s="31"/>
      <c r="W18" s="31"/>
      <c r="X18" s="31"/>
      <c r="Y18" s="31"/>
      <c r="Z18" s="31"/>
      <c r="AA18" s="31"/>
      <c r="AB18" s="33"/>
    </row>
    <row r="19" spans="1:28" s="30" customFormat="1" thickBot="1" x14ac:dyDescent="0.35">
      <c r="A19" s="32"/>
      <c r="B19" s="31"/>
      <c r="C19" s="46" t="s">
        <v>3847</v>
      </c>
      <c r="D19" s="31"/>
      <c r="E19" s="31"/>
      <c r="F19" s="31"/>
      <c r="G19" s="31"/>
      <c r="H19" s="31"/>
      <c r="I19" s="31"/>
      <c r="J19" s="31"/>
      <c r="K19" s="31"/>
      <c r="L19" s="31"/>
      <c r="M19" s="143"/>
      <c r="N19" s="144"/>
      <c r="O19" s="31"/>
      <c r="P19" s="31"/>
      <c r="Q19" s="31"/>
      <c r="R19" s="169" t="s">
        <v>3882</v>
      </c>
      <c r="S19" s="169"/>
      <c r="T19" s="169"/>
      <c r="U19" s="169"/>
      <c r="V19" s="169"/>
      <c r="W19" s="169"/>
      <c r="X19" s="31"/>
      <c r="Y19" s="143"/>
      <c r="Z19" s="144"/>
      <c r="AA19" s="31"/>
      <c r="AB19" s="33"/>
    </row>
    <row r="20" spans="1:28" s="30" customFormat="1" thickBot="1" x14ac:dyDescent="0.35">
      <c r="A20" s="32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145"/>
      <c r="S20" s="146"/>
      <c r="T20" s="146"/>
      <c r="U20" s="146"/>
      <c r="V20" s="146"/>
      <c r="W20" s="147"/>
      <c r="X20" s="31"/>
      <c r="Y20" s="31"/>
      <c r="Z20" s="31"/>
      <c r="AA20" s="31"/>
      <c r="AB20" s="33"/>
    </row>
    <row r="21" spans="1:28" ht="26.25" customHeight="1" x14ac:dyDescent="0.3">
      <c r="A21" s="39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40"/>
      <c r="AB21" s="41"/>
    </row>
    <row r="22" spans="1:28" s="29" customFormat="1" ht="20.25" customHeight="1" thickBot="1" x14ac:dyDescent="0.35">
      <c r="A22" s="44"/>
      <c r="B22" s="142" t="s">
        <v>3851</v>
      </c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45"/>
    </row>
    <row r="23" spans="1:28" x14ac:dyDescent="0.3">
      <c r="A23" s="39"/>
      <c r="B23" s="148" t="s">
        <v>3866</v>
      </c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41"/>
    </row>
    <row r="24" spans="1:28" s="30" customFormat="1" thickBot="1" x14ac:dyDescent="0.35">
      <c r="A24" s="32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3"/>
    </row>
    <row r="25" spans="1:28" s="30" customFormat="1" ht="15.75" customHeight="1" x14ac:dyDescent="0.3">
      <c r="A25" s="32"/>
      <c r="B25" s="31"/>
      <c r="C25" s="150" t="s">
        <v>3895</v>
      </c>
      <c r="D25" s="151"/>
      <c r="E25" s="151"/>
      <c r="F25" s="151"/>
      <c r="G25" s="151"/>
      <c r="H25" s="152"/>
      <c r="I25" s="31"/>
      <c r="J25" s="156"/>
      <c r="K25" s="157"/>
      <c r="L25" s="158"/>
      <c r="M25" s="31"/>
      <c r="N25" s="31"/>
      <c r="O25" s="31"/>
      <c r="P25" s="31"/>
      <c r="Q25" s="53"/>
      <c r="R25" s="54"/>
      <c r="S25" s="54"/>
      <c r="T25" s="54"/>
      <c r="U25" s="54"/>
      <c r="V25" s="54"/>
      <c r="W25" s="54"/>
      <c r="X25" s="54"/>
      <c r="Y25" s="54"/>
      <c r="Z25" s="55"/>
      <c r="AA25" s="31"/>
      <c r="AB25" s="33"/>
    </row>
    <row r="26" spans="1:28" s="30" customFormat="1" ht="15.75" customHeight="1" thickBot="1" x14ac:dyDescent="0.35">
      <c r="A26" s="32"/>
      <c r="B26" s="31"/>
      <c r="C26" s="153"/>
      <c r="D26" s="154"/>
      <c r="E26" s="154"/>
      <c r="F26" s="154"/>
      <c r="G26" s="154"/>
      <c r="H26" s="155"/>
      <c r="I26" s="31"/>
      <c r="J26" s="159"/>
      <c r="K26" s="160"/>
      <c r="L26" s="161"/>
      <c r="M26" s="31"/>
      <c r="N26" s="31"/>
      <c r="O26" s="31"/>
      <c r="P26" s="31"/>
      <c r="Q26" s="56"/>
      <c r="R26" s="57"/>
      <c r="S26" s="58" t="s">
        <v>3852</v>
      </c>
      <c r="T26" s="57"/>
      <c r="U26" s="57"/>
      <c r="V26" s="57"/>
      <c r="W26" s="57"/>
      <c r="X26" s="57"/>
      <c r="Y26" s="57"/>
      <c r="Z26" s="59"/>
      <c r="AA26" s="31"/>
      <c r="AB26" s="33"/>
    </row>
    <row r="27" spans="1:28" s="30" customFormat="1" thickBot="1" x14ac:dyDescent="0.35">
      <c r="A27" s="32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56"/>
      <c r="R27" s="57"/>
      <c r="S27" s="57"/>
      <c r="T27" s="57"/>
      <c r="U27" s="57"/>
      <c r="V27" s="57"/>
      <c r="W27" s="57"/>
      <c r="X27" s="57"/>
      <c r="Y27" s="57"/>
      <c r="Z27" s="59"/>
      <c r="AA27" s="31"/>
      <c r="AB27" s="33"/>
    </row>
    <row r="28" spans="1:28" s="30" customFormat="1" ht="13.8" x14ac:dyDescent="0.3">
      <c r="A28" s="32"/>
      <c r="B28" s="31"/>
      <c r="C28" s="121" t="s">
        <v>3857</v>
      </c>
      <c r="D28" s="54"/>
      <c r="E28" s="54"/>
      <c r="F28" s="54"/>
      <c r="G28" s="54"/>
      <c r="H28" s="54"/>
      <c r="I28" s="54"/>
      <c r="J28" s="54"/>
      <c r="K28" s="54"/>
      <c r="L28" s="55"/>
      <c r="M28" s="31"/>
      <c r="N28" s="31"/>
      <c r="O28" s="31"/>
      <c r="P28" s="31"/>
      <c r="Q28" s="56"/>
      <c r="R28" s="57"/>
      <c r="S28" s="57" t="s">
        <v>3853</v>
      </c>
      <c r="T28" s="57"/>
      <c r="U28" s="57"/>
      <c r="V28" s="57"/>
      <c r="W28" s="57"/>
      <c r="X28" s="143"/>
      <c r="Y28" s="144"/>
      <c r="Z28" s="59"/>
      <c r="AA28" s="31"/>
      <c r="AB28" s="33"/>
    </row>
    <row r="29" spans="1:28" s="30" customFormat="1" ht="13.8" x14ac:dyDescent="0.3">
      <c r="A29" s="32"/>
      <c r="B29" s="31"/>
      <c r="C29" s="56"/>
      <c r="D29" s="57"/>
      <c r="E29" s="57" t="s">
        <v>3925</v>
      </c>
      <c r="F29" s="57"/>
      <c r="G29" s="57"/>
      <c r="H29" s="57"/>
      <c r="I29" s="57"/>
      <c r="J29" s="143"/>
      <c r="K29" s="144"/>
      <c r="L29" s="59"/>
      <c r="M29" s="31"/>
      <c r="N29" s="31"/>
      <c r="O29" s="31"/>
      <c r="P29" s="31"/>
      <c r="Q29" s="56"/>
      <c r="R29" s="57"/>
      <c r="S29" s="57"/>
      <c r="T29" s="57"/>
      <c r="U29" s="57"/>
      <c r="V29" s="57"/>
      <c r="W29" s="57"/>
      <c r="X29" s="57"/>
      <c r="Y29" s="57"/>
      <c r="Z29" s="59"/>
      <c r="AA29" s="31"/>
      <c r="AB29" s="33"/>
    </row>
    <row r="30" spans="1:28" s="30" customFormat="1" ht="13.8" x14ac:dyDescent="0.3">
      <c r="A30" s="32"/>
      <c r="B30" s="31"/>
      <c r="C30" s="56"/>
      <c r="D30" s="57"/>
      <c r="E30" s="57"/>
      <c r="F30" s="57"/>
      <c r="G30" s="57"/>
      <c r="H30" s="57"/>
      <c r="I30" s="57"/>
      <c r="J30" s="57"/>
      <c r="K30" s="57"/>
      <c r="L30" s="59"/>
      <c r="M30" s="31"/>
      <c r="N30" s="31"/>
      <c r="O30" s="31"/>
      <c r="P30" s="31"/>
      <c r="Q30" s="56"/>
      <c r="R30" s="57"/>
      <c r="S30" s="57" t="s">
        <v>3854</v>
      </c>
      <c r="T30" s="57"/>
      <c r="U30" s="57"/>
      <c r="V30" s="57"/>
      <c r="W30" s="57"/>
      <c r="X30" s="143"/>
      <c r="Y30" s="144"/>
      <c r="Z30" s="59"/>
      <c r="AA30" s="31"/>
      <c r="AB30" s="33"/>
    </row>
    <row r="31" spans="1:28" s="30" customFormat="1" thickBot="1" x14ac:dyDescent="0.35">
      <c r="A31" s="32"/>
      <c r="B31" s="31"/>
      <c r="C31" s="56"/>
      <c r="D31" s="57"/>
      <c r="E31" s="57" t="s">
        <v>3858</v>
      </c>
      <c r="F31" s="57"/>
      <c r="G31" s="57"/>
      <c r="H31" s="57"/>
      <c r="I31" s="57"/>
      <c r="J31" s="143"/>
      <c r="K31" s="144"/>
      <c r="L31" s="59"/>
      <c r="M31" s="31"/>
      <c r="N31" s="31"/>
      <c r="O31" s="31"/>
      <c r="P31" s="31"/>
      <c r="Q31" s="60"/>
      <c r="R31" s="61"/>
      <c r="S31" s="61"/>
      <c r="T31" s="61"/>
      <c r="U31" s="61"/>
      <c r="V31" s="61"/>
      <c r="W31" s="61"/>
      <c r="X31" s="61"/>
      <c r="Y31" s="61"/>
      <c r="Z31" s="62"/>
      <c r="AA31" s="31"/>
      <c r="AB31" s="33"/>
    </row>
    <row r="32" spans="1:28" s="30" customFormat="1" thickBot="1" x14ac:dyDescent="0.35">
      <c r="A32" s="32"/>
      <c r="B32" s="31"/>
      <c r="C32" s="56"/>
      <c r="D32" s="57"/>
      <c r="E32" s="57"/>
      <c r="F32" s="57"/>
      <c r="G32" s="57"/>
      <c r="H32" s="57"/>
      <c r="I32" s="57"/>
      <c r="J32" s="57"/>
      <c r="K32" s="57"/>
      <c r="L32" s="59"/>
      <c r="M32" s="31"/>
      <c r="N32" s="31"/>
      <c r="O32" s="31"/>
      <c r="P32" s="31"/>
      <c r="Q32" s="66" t="str">
        <f>IF($J$25=X28+X30,"","Total par sexe différent du total général")</f>
        <v/>
      </c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3"/>
    </row>
    <row r="33" spans="1:28" s="30" customFormat="1" ht="15.75" customHeight="1" x14ac:dyDescent="0.3">
      <c r="A33" s="32"/>
      <c r="B33" s="31"/>
      <c r="C33" s="56"/>
      <c r="D33" s="57"/>
      <c r="E33" s="57" t="s">
        <v>3859</v>
      </c>
      <c r="F33" s="57"/>
      <c r="G33" s="57"/>
      <c r="H33" s="57"/>
      <c r="I33" s="57"/>
      <c r="J33" s="143"/>
      <c r="K33" s="144"/>
      <c r="L33" s="59"/>
      <c r="M33" s="31"/>
      <c r="N33" s="31"/>
      <c r="O33" s="31"/>
      <c r="P33" s="31"/>
      <c r="Q33" s="53"/>
      <c r="R33" s="54"/>
      <c r="S33" s="54"/>
      <c r="T33" s="54"/>
      <c r="U33" s="54"/>
      <c r="V33" s="54"/>
      <c r="W33" s="54"/>
      <c r="X33" s="54"/>
      <c r="Y33" s="54"/>
      <c r="Z33" s="55"/>
      <c r="AA33" s="31"/>
      <c r="AB33" s="33"/>
    </row>
    <row r="34" spans="1:28" s="30" customFormat="1" ht="13.8" x14ac:dyDescent="0.3">
      <c r="A34" s="32"/>
      <c r="B34" s="31"/>
      <c r="C34" s="56"/>
      <c r="D34" s="57"/>
      <c r="E34" s="57"/>
      <c r="F34" s="57"/>
      <c r="G34" s="57"/>
      <c r="H34" s="57"/>
      <c r="I34" s="57"/>
      <c r="J34" s="57"/>
      <c r="K34" s="57"/>
      <c r="L34" s="59"/>
      <c r="M34" s="31"/>
      <c r="N34" s="31"/>
      <c r="O34" s="31"/>
      <c r="P34" s="31"/>
      <c r="Q34" s="56"/>
      <c r="R34" s="57"/>
      <c r="S34" s="58" t="s">
        <v>3855</v>
      </c>
      <c r="T34" s="57"/>
      <c r="U34" s="57"/>
      <c r="V34" s="57"/>
      <c r="W34" s="57"/>
      <c r="X34" s="57"/>
      <c r="Y34" s="57"/>
      <c r="Z34" s="59"/>
      <c r="AA34" s="31"/>
      <c r="AB34" s="33"/>
    </row>
    <row r="35" spans="1:28" s="30" customFormat="1" ht="13.8" x14ac:dyDescent="0.3">
      <c r="A35" s="32"/>
      <c r="B35" s="31"/>
      <c r="C35" s="56"/>
      <c r="D35" s="57"/>
      <c r="E35" s="57" t="s">
        <v>3860</v>
      </c>
      <c r="F35" s="57"/>
      <c r="G35" s="57"/>
      <c r="H35" s="57"/>
      <c r="I35" s="57"/>
      <c r="J35" s="143"/>
      <c r="K35" s="144"/>
      <c r="L35" s="59"/>
      <c r="M35" s="31"/>
      <c r="N35" s="31"/>
      <c r="O35" s="31"/>
      <c r="P35" s="31"/>
      <c r="Q35" s="56"/>
      <c r="R35" s="57"/>
      <c r="S35" s="57"/>
      <c r="T35" s="57"/>
      <c r="U35" s="57"/>
      <c r="V35" s="57"/>
      <c r="W35" s="57"/>
      <c r="X35" s="57"/>
      <c r="Y35" s="57"/>
      <c r="Z35" s="59"/>
      <c r="AA35" s="31"/>
      <c r="AB35" s="33"/>
    </row>
    <row r="36" spans="1:28" s="30" customFormat="1" ht="13.8" x14ac:dyDescent="0.3">
      <c r="A36" s="32"/>
      <c r="B36" s="31"/>
      <c r="C36" s="56"/>
      <c r="D36" s="57"/>
      <c r="E36" s="57"/>
      <c r="F36" s="57"/>
      <c r="G36" s="57"/>
      <c r="H36" s="57"/>
      <c r="I36" s="57"/>
      <c r="J36" s="57"/>
      <c r="K36" s="57"/>
      <c r="L36" s="59"/>
      <c r="M36" s="31"/>
      <c r="N36" s="31"/>
      <c r="O36" s="31"/>
      <c r="P36" s="31"/>
      <c r="Q36" s="56"/>
      <c r="R36" s="57"/>
      <c r="S36" s="57" t="s">
        <v>3856</v>
      </c>
      <c r="T36" s="57"/>
      <c r="U36" s="57"/>
      <c r="V36" s="57"/>
      <c r="W36" s="57"/>
      <c r="X36" s="143"/>
      <c r="Y36" s="144"/>
      <c r="Z36" s="59"/>
      <c r="AA36" s="31"/>
      <c r="AB36" s="33"/>
    </row>
    <row r="37" spans="1:28" s="30" customFormat="1" ht="13.8" x14ac:dyDescent="0.3">
      <c r="A37" s="32"/>
      <c r="B37" s="31"/>
      <c r="C37" s="56"/>
      <c r="D37" s="57"/>
      <c r="E37" s="57" t="s">
        <v>3861</v>
      </c>
      <c r="F37" s="57"/>
      <c r="G37" s="57"/>
      <c r="H37" s="57"/>
      <c r="I37" s="57"/>
      <c r="J37" s="143"/>
      <c r="K37" s="144"/>
      <c r="L37" s="59"/>
      <c r="M37" s="31"/>
      <c r="N37" s="31"/>
      <c r="O37" s="31"/>
      <c r="P37" s="31"/>
      <c r="Q37" s="56"/>
      <c r="R37" s="57"/>
      <c r="S37" s="57"/>
      <c r="T37" s="57"/>
      <c r="U37" s="57"/>
      <c r="V37" s="57"/>
      <c r="W37" s="57"/>
      <c r="X37" s="57"/>
      <c r="Y37" s="57"/>
      <c r="Z37" s="59"/>
      <c r="AA37" s="31"/>
      <c r="AB37" s="33"/>
    </row>
    <row r="38" spans="1:28" s="30" customFormat="1" thickBot="1" x14ac:dyDescent="0.35">
      <c r="A38" s="32"/>
      <c r="B38" s="31"/>
      <c r="C38" s="60"/>
      <c r="D38" s="61"/>
      <c r="E38" s="61"/>
      <c r="F38" s="61"/>
      <c r="G38" s="61"/>
      <c r="H38" s="61"/>
      <c r="I38" s="61"/>
      <c r="J38" s="61"/>
      <c r="K38" s="61"/>
      <c r="L38" s="62"/>
      <c r="M38" s="31"/>
      <c r="N38" s="31"/>
      <c r="O38" s="31"/>
      <c r="P38" s="31"/>
      <c r="Q38" s="56"/>
      <c r="R38" s="57"/>
      <c r="S38" s="57" t="s">
        <v>3862</v>
      </c>
      <c r="T38" s="57"/>
      <c r="U38" s="57"/>
      <c r="V38" s="57"/>
      <c r="W38" s="57"/>
      <c r="X38" s="143"/>
      <c r="Y38" s="144"/>
      <c r="Z38" s="59"/>
      <c r="AA38" s="31"/>
      <c r="AB38" s="33"/>
    </row>
    <row r="39" spans="1:28" s="30" customFormat="1" thickBot="1" x14ac:dyDescent="0.35">
      <c r="A39" s="32"/>
      <c r="B39" s="31"/>
      <c r="C39" s="66" t="str">
        <f>IF($J$25=J31+J33+J35+J37,"","Total par âge différent du total général")</f>
        <v/>
      </c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60"/>
      <c r="R39" s="61"/>
      <c r="S39" s="61"/>
      <c r="T39" s="61"/>
      <c r="U39" s="61"/>
      <c r="V39" s="61"/>
      <c r="W39" s="61"/>
      <c r="X39" s="61"/>
      <c r="Y39" s="61"/>
      <c r="Z39" s="62"/>
      <c r="AA39" s="31"/>
      <c r="AB39" s="33"/>
    </row>
    <row r="40" spans="1:28" s="30" customFormat="1" ht="13.8" x14ac:dyDescent="0.3">
      <c r="A40" s="32"/>
      <c r="B40" s="31"/>
      <c r="D40" s="46"/>
      <c r="E40" s="46"/>
      <c r="F40" s="46"/>
      <c r="G40" s="46"/>
      <c r="H40" s="46"/>
      <c r="I40" s="46"/>
      <c r="J40" s="46"/>
      <c r="K40" s="46"/>
      <c r="L40" s="31"/>
      <c r="M40" s="31"/>
      <c r="N40" s="31"/>
      <c r="O40" s="31"/>
      <c r="P40" s="31"/>
      <c r="Q40" s="66" t="str">
        <f>IF($J$25=X36+X38,"","Total par GIR différent du total général")</f>
        <v/>
      </c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3"/>
    </row>
    <row r="41" spans="1:28" s="30" customFormat="1" ht="13.8" x14ac:dyDescent="0.3">
      <c r="A41" s="32"/>
      <c r="B41" s="31"/>
      <c r="D41" s="46"/>
      <c r="E41" s="46"/>
      <c r="F41" s="46"/>
      <c r="G41" s="46"/>
      <c r="H41" s="46"/>
      <c r="I41" s="46"/>
      <c r="J41" s="46"/>
      <c r="K41" s="46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3"/>
    </row>
    <row r="42" spans="1:28" s="30" customFormat="1" ht="13.8" x14ac:dyDescent="0.3">
      <c r="A42" s="32"/>
      <c r="B42" s="31"/>
      <c r="D42" s="46"/>
      <c r="E42" s="46"/>
      <c r="F42" s="46"/>
      <c r="G42" s="46"/>
      <c r="H42" s="46"/>
      <c r="I42" s="46"/>
      <c r="J42" s="46"/>
      <c r="K42" s="46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3"/>
    </row>
    <row r="43" spans="1:28" ht="10.5" customHeight="1" x14ac:dyDescent="0.3">
      <c r="A43" s="32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1"/>
    </row>
    <row r="44" spans="1:28" s="69" customFormat="1" ht="27" customHeight="1" x14ac:dyDescent="0.3">
      <c r="A44" s="32"/>
      <c r="B44" s="141" t="s">
        <v>3865</v>
      </c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43"/>
    </row>
    <row r="45" spans="1:28" x14ac:dyDescent="0.3">
      <c r="A45" s="32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1"/>
    </row>
    <row r="46" spans="1:28" s="29" customFormat="1" ht="20.25" customHeight="1" thickBot="1" x14ac:dyDescent="0.35">
      <c r="A46" s="39"/>
      <c r="B46" s="140" t="s">
        <v>3863</v>
      </c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45"/>
    </row>
    <row r="47" spans="1:28" x14ac:dyDescent="0.3">
      <c r="A47" s="42"/>
      <c r="B47" s="148" t="s">
        <v>3867</v>
      </c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41"/>
    </row>
    <row r="48" spans="1:28" s="35" customFormat="1" x14ac:dyDescent="0.3">
      <c r="A48" s="39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48"/>
    </row>
    <row r="49" spans="1:28" s="30" customFormat="1" ht="15" customHeight="1" x14ac:dyDescent="0.3">
      <c r="A49" s="44"/>
      <c r="B49" s="31"/>
      <c r="C49" s="31"/>
      <c r="D49" s="31" t="s">
        <v>3868</v>
      </c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137"/>
      <c r="X49" s="138"/>
      <c r="Y49" s="138"/>
      <c r="Z49" s="139"/>
      <c r="AA49" s="31"/>
      <c r="AB49" s="33"/>
    </row>
    <row r="50" spans="1:28" s="30" customFormat="1" x14ac:dyDescent="0.3">
      <c r="A50" s="39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3"/>
    </row>
    <row r="51" spans="1:28" s="30" customFormat="1" x14ac:dyDescent="0.3">
      <c r="A51" s="47"/>
      <c r="B51" s="31"/>
      <c r="C51" s="31"/>
      <c r="D51" s="31" t="s">
        <v>3869</v>
      </c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137"/>
      <c r="X51" s="138"/>
      <c r="Y51" s="138"/>
      <c r="Z51" s="139"/>
      <c r="AA51" s="31"/>
      <c r="AB51" s="33"/>
    </row>
    <row r="52" spans="1:28" s="30" customFormat="1" ht="13.8" x14ac:dyDescent="0.3">
      <c r="A52" s="3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3"/>
    </row>
    <row r="53" spans="1:28" s="30" customFormat="1" ht="13.8" x14ac:dyDescent="0.3">
      <c r="A53" s="32"/>
      <c r="B53" s="31"/>
      <c r="C53" s="31"/>
      <c r="D53" s="31" t="s">
        <v>3870</v>
      </c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137"/>
      <c r="X53" s="138"/>
      <c r="Y53" s="138"/>
      <c r="Z53" s="139"/>
      <c r="AA53" s="31"/>
      <c r="AB53" s="33"/>
    </row>
    <row r="54" spans="1:28" s="30" customFormat="1" ht="13.8" x14ac:dyDescent="0.3">
      <c r="A54" s="32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3"/>
    </row>
    <row r="55" spans="1:28" s="30" customFormat="1" ht="13.8" x14ac:dyDescent="0.3">
      <c r="A55" s="32"/>
      <c r="B55" s="31"/>
      <c r="C55" s="31"/>
      <c r="D55" s="31" t="s">
        <v>3871</v>
      </c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137"/>
      <c r="X55" s="138"/>
      <c r="Y55" s="138"/>
      <c r="Z55" s="139"/>
      <c r="AA55" s="31"/>
      <c r="AB55" s="33"/>
    </row>
    <row r="56" spans="1:28" ht="26.25" customHeight="1" x14ac:dyDescent="0.3">
      <c r="A56" s="32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1"/>
    </row>
    <row r="57" spans="1:28" s="29" customFormat="1" ht="20.25" customHeight="1" thickBot="1" x14ac:dyDescent="0.35">
      <c r="A57" s="32"/>
      <c r="B57" s="140" t="s">
        <v>3864</v>
      </c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45"/>
    </row>
    <row r="58" spans="1:28" x14ac:dyDescent="0.3">
      <c r="A58" s="32"/>
      <c r="B58" s="148" t="s">
        <v>3886</v>
      </c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41"/>
    </row>
    <row r="59" spans="1:28" x14ac:dyDescent="0.3">
      <c r="A59" s="39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1"/>
    </row>
    <row r="60" spans="1:28" s="30" customFormat="1" ht="15" customHeight="1" x14ac:dyDescent="0.3">
      <c r="A60" s="44"/>
      <c r="B60" s="31"/>
      <c r="C60" s="31" t="s">
        <v>3885</v>
      </c>
      <c r="D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3"/>
    </row>
    <row r="61" spans="1:28" ht="10.5" customHeight="1" x14ac:dyDescent="0.3">
      <c r="A61" s="39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1"/>
    </row>
    <row r="62" spans="1:28" ht="19.5" customHeight="1" x14ac:dyDescent="0.3">
      <c r="A62" s="39"/>
      <c r="B62" s="128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30"/>
      <c r="AB62" s="41"/>
    </row>
    <row r="63" spans="1:28" ht="19.5" customHeight="1" x14ac:dyDescent="0.3">
      <c r="A63" s="32"/>
      <c r="B63" s="131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3"/>
      <c r="AB63" s="41"/>
    </row>
    <row r="64" spans="1:28" ht="19.5" customHeight="1" x14ac:dyDescent="0.3">
      <c r="A64" s="39"/>
      <c r="B64" s="131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3"/>
      <c r="AB64" s="41"/>
    </row>
    <row r="65" spans="1:28" ht="19.5" customHeight="1" x14ac:dyDescent="0.3">
      <c r="A65" s="39"/>
      <c r="B65" s="131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3"/>
      <c r="AB65" s="41"/>
    </row>
    <row r="66" spans="1:28" ht="19.5" customHeight="1" x14ac:dyDescent="0.3">
      <c r="A66" s="39"/>
      <c r="B66" s="131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3"/>
      <c r="AB66" s="41"/>
    </row>
    <row r="67" spans="1:28" ht="19.5" customHeight="1" x14ac:dyDescent="0.3">
      <c r="A67" s="39"/>
      <c r="B67" s="134"/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  <c r="AA67" s="136"/>
      <c r="AB67" s="41"/>
    </row>
    <row r="68" spans="1:28" x14ac:dyDescent="0.3">
      <c r="A68" s="39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1"/>
    </row>
    <row r="69" spans="1:28" s="30" customFormat="1" ht="15" customHeight="1" x14ac:dyDescent="0.3">
      <c r="A69" s="39"/>
      <c r="B69" s="31"/>
      <c r="C69" s="31" t="s">
        <v>3884</v>
      </c>
      <c r="D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3"/>
    </row>
    <row r="70" spans="1:28" ht="10.5" customHeight="1" x14ac:dyDescent="0.3">
      <c r="A70" s="39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1"/>
    </row>
    <row r="71" spans="1:28" ht="19.5" customHeight="1" x14ac:dyDescent="0.3">
      <c r="A71" s="39"/>
      <c r="B71" s="128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29"/>
      <c r="AA71" s="130"/>
      <c r="AB71" s="41"/>
    </row>
    <row r="72" spans="1:28" ht="19.5" customHeight="1" x14ac:dyDescent="0.3">
      <c r="A72" s="32"/>
      <c r="B72" s="131"/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2"/>
      <c r="V72" s="132"/>
      <c r="W72" s="132"/>
      <c r="X72" s="132"/>
      <c r="Y72" s="132"/>
      <c r="Z72" s="132"/>
      <c r="AA72" s="133"/>
      <c r="AB72" s="41"/>
    </row>
    <row r="73" spans="1:28" ht="19.5" customHeight="1" x14ac:dyDescent="0.3">
      <c r="A73" s="39"/>
      <c r="B73" s="131"/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132"/>
      <c r="X73" s="132"/>
      <c r="Y73" s="132"/>
      <c r="Z73" s="132"/>
      <c r="AA73" s="133"/>
      <c r="AB73" s="41"/>
    </row>
    <row r="74" spans="1:28" ht="19.5" customHeight="1" x14ac:dyDescent="0.3">
      <c r="A74" s="39"/>
      <c r="B74" s="131"/>
      <c r="C74" s="132"/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3"/>
      <c r="AB74" s="41"/>
    </row>
    <row r="75" spans="1:28" ht="19.5" customHeight="1" x14ac:dyDescent="0.3">
      <c r="A75" s="39"/>
      <c r="B75" s="131"/>
      <c r="C75" s="132"/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  <c r="R75" s="132"/>
      <c r="S75" s="132"/>
      <c r="T75" s="132"/>
      <c r="U75" s="132"/>
      <c r="V75" s="132"/>
      <c r="W75" s="132"/>
      <c r="X75" s="132"/>
      <c r="Y75" s="132"/>
      <c r="Z75" s="132"/>
      <c r="AA75" s="133"/>
      <c r="AB75" s="41"/>
    </row>
    <row r="76" spans="1:28" ht="19.5" customHeight="1" x14ac:dyDescent="0.3">
      <c r="A76" s="39"/>
      <c r="B76" s="134"/>
      <c r="C76" s="135"/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  <c r="AA76" s="136"/>
      <c r="AB76" s="41"/>
    </row>
    <row r="77" spans="1:28" x14ac:dyDescent="0.3">
      <c r="A77" s="39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1"/>
    </row>
    <row r="78" spans="1:28" x14ac:dyDescent="0.3">
      <c r="A78" s="39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1"/>
    </row>
    <row r="79" spans="1:28" s="29" customFormat="1" ht="20.25" customHeight="1" thickBot="1" x14ac:dyDescent="0.35">
      <c r="A79" s="39"/>
      <c r="B79" s="140" t="s">
        <v>3887</v>
      </c>
      <c r="C79" s="140"/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40"/>
      <c r="W79" s="140"/>
      <c r="X79" s="140"/>
      <c r="Y79" s="140"/>
      <c r="Z79" s="140"/>
      <c r="AA79" s="140"/>
      <c r="AB79" s="45"/>
    </row>
    <row r="80" spans="1:28" x14ac:dyDescent="0.3">
      <c r="A80" s="39"/>
      <c r="B80" s="148" t="s">
        <v>3872</v>
      </c>
      <c r="C80" s="148"/>
      <c r="D80" s="148"/>
      <c r="E80" s="148"/>
      <c r="F80" s="148"/>
      <c r="G80" s="148"/>
      <c r="H80" s="148"/>
      <c r="I80" s="148"/>
      <c r="J80" s="148"/>
      <c r="K80" s="148"/>
      <c r="L80" s="148"/>
      <c r="M80" s="148"/>
      <c r="N80" s="148"/>
      <c r="O80" s="148"/>
      <c r="P80" s="148"/>
      <c r="Q80" s="148"/>
      <c r="R80" s="148"/>
      <c r="S80" s="148"/>
      <c r="T80" s="148"/>
      <c r="U80" s="148"/>
      <c r="V80" s="148"/>
      <c r="W80" s="148"/>
      <c r="X80" s="148"/>
      <c r="Y80" s="148"/>
      <c r="Z80" s="148"/>
      <c r="AA80" s="148"/>
      <c r="AB80" s="41"/>
    </row>
    <row r="81" spans="1:28" s="30" customFormat="1" x14ac:dyDescent="0.3">
      <c r="A81" s="39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3"/>
    </row>
    <row r="82" spans="1:28" s="30" customFormat="1" ht="15" customHeight="1" x14ac:dyDescent="0.3">
      <c r="A82" s="44"/>
      <c r="B82" s="31"/>
      <c r="C82" s="31"/>
      <c r="D82" s="31" t="s">
        <v>3873</v>
      </c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178"/>
      <c r="X82" s="179"/>
      <c r="Y82" s="179"/>
      <c r="Z82" s="180"/>
      <c r="AA82" s="31"/>
      <c r="AB82" s="33"/>
    </row>
    <row r="83" spans="1:28" s="30" customFormat="1" x14ac:dyDescent="0.3">
      <c r="A83" s="39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3"/>
    </row>
    <row r="84" spans="1:28" s="30" customFormat="1" ht="13.8" x14ac:dyDescent="0.3">
      <c r="A84" s="32"/>
      <c r="B84" s="31"/>
      <c r="C84" s="49" t="s">
        <v>3874</v>
      </c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3"/>
    </row>
    <row r="85" spans="1:28" s="30" customFormat="1" ht="13.8" x14ac:dyDescent="0.3">
      <c r="A85" s="32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3"/>
    </row>
    <row r="86" spans="1:28" s="30" customFormat="1" ht="13.8" x14ac:dyDescent="0.3">
      <c r="A86" s="32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3"/>
    </row>
    <row r="87" spans="1:28" s="30" customFormat="1" ht="15" customHeight="1" x14ac:dyDescent="0.3">
      <c r="A87" s="32"/>
      <c r="B87" s="31"/>
      <c r="C87" s="31"/>
      <c r="D87" s="31" t="s">
        <v>3875</v>
      </c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178" t="s">
        <v>3880</v>
      </c>
      <c r="X87" s="179"/>
      <c r="Y87" s="179"/>
      <c r="Z87" s="180"/>
      <c r="AA87" s="31"/>
      <c r="AB87" s="33"/>
    </row>
    <row r="88" spans="1:28" s="30" customFormat="1" ht="13.8" x14ac:dyDescent="0.3">
      <c r="A88" s="32"/>
      <c r="B88" s="31"/>
      <c r="C88" s="31"/>
      <c r="D88" s="149" t="s">
        <v>3883</v>
      </c>
      <c r="E88" s="149"/>
      <c r="F88" s="149"/>
      <c r="G88" s="149"/>
      <c r="H88" s="149"/>
      <c r="I88" s="149"/>
      <c r="J88" s="149"/>
      <c r="K88" s="149"/>
      <c r="L88" s="149"/>
      <c r="M88" s="149"/>
      <c r="N88" s="149"/>
      <c r="O88" s="149"/>
      <c r="P88" s="149"/>
      <c r="Q88" s="149"/>
      <c r="R88" s="76"/>
      <c r="S88" s="76"/>
      <c r="T88" s="76"/>
      <c r="U88" s="76"/>
      <c r="V88" s="76"/>
      <c r="W88" s="77"/>
      <c r="X88" s="77"/>
      <c r="Y88" s="77"/>
      <c r="Z88" s="77"/>
      <c r="AA88" s="76"/>
      <c r="AB88" s="33"/>
    </row>
    <row r="89" spans="1:28" ht="21.75" customHeight="1" x14ac:dyDescent="0.3">
      <c r="A89" s="32"/>
      <c r="B89" s="40"/>
      <c r="C89" s="40"/>
      <c r="D89" s="128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  <c r="R89" s="129"/>
      <c r="S89" s="129"/>
      <c r="T89" s="129"/>
      <c r="U89" s="129"/>
      <c r="V89" s="129"/>
      <c r="W89" s="129"/>
      <c r="X89" s="129"/>
      <c r="Y89" s="129"/>
      <c r="Z89" s="130"/>
      <c r="AA89" s="40"/>
      <c r="AB89" s="41"/>
    </row>
    <row r="90" spans="1:28" ht="21.75" customHeight="1" x14ac:dyDescent="0.3">
      <c r="A90" s="32"/>
      <c r="B90" s="31"/>
      <c r="C90" s="31"/>
      <c r="D90" s="131"/>
      <c r="E90" s="132"/>
      <c r="F90" s="132"/>
      <c r="G90" s="132"/>
      <c r="H90" s="132"/>
      <c r="I90" s="132"/>
      <c r="J90" s="132"/>
      <c r="K90" s="132"/>
      <c r="L90" s="132"/>
      <c r="M90" s="132"/>
      <c r="N90" s="132"/>
      <c r="O90" s="132"/>
      <c r="P90" s="132"/>
      <c r="Q90" s="132"/>
      <c r="R90" s="132"/>
      <c r="S90" s="132"/>
      <c r="T90" s="132"/>
      <c r="U90" s="132"/>
      <c r="V90" s="132"/>
      <c r="W90" s="132"/>
      <c r="X90" s="132"/>
      <c r="Y90" s="132"/>
      <c r="Z90" s="133"/>
      <c r="AA90" s="40"/>
      <c r="AB90" s="41"/>
    </row>
    <row r="91" spans="1:28" ht="21.75" customHeight="1" x14ac:dyDescent="0.3">
      <c r="A91" s="32"/>
      <c r="B91" s="31"/>
      <c r="C91" s="31"/>
      <c r="D91" s="131"/>
      <c r="E91" s="132"/>
      <c r="F91" s="132"/>
      <c r="G91" s="132"/>
      <c r="H91" s="132"/>
      <c r="I91" s="132"/>
      <c r="J91" s="132"/>
      <c r="K91" s="132"/>
      <c r="L91" s="132"/>
      <c r="M91" s="132"/>
      <c r="N91" s="132"/>
      <c r="O91" s="132"/>
      <c r="P91" s="132"/>
      <c r="Q91" s="132"/>
      <c r="R91" s="132"/>
      <c r="S91" s="132"/>
      <c r="T91" s="132"/>
      <c r="U91" s="132"/>
      <c r="V91" s="132"/>
      <c r="W91" s="132"/>
      <c r="X91" s="132"/>
      <c r="Y91" s="132"/>
      <c r="Z91" s="133"/>
      <c r="AA91" s="40"/>
      <c r="AB91" s="41"/>
    </row>
    <row r="92" spans="1:28" ht="21.75" customHeight="1" x14ac:dyDescent="0.3">
      <c r="A92" s="39"/>
      <c r="B92" s="31"/>
      <c r="C92" s="31"/>
      <c r="D92" s="131"/>
      <c r="E92" s="132"/>
      <c r="F92" s="132"/>
      <c r="G92" s="132"/>
      <c r="H92" s="132"/>
      <c r="I92" s="132"/>
      <c r="J92" s="132"/>
      <c r="K92" s="132"/>
      <c r="L92" s="132"/>
      <c r="M92" s="132"/>
      <c r="N92" s="132"/>
      <c r="O92" s="132"/>
      <c r="P92" s="132"/>
      <c r="Q92" s="132"/>
      <c r="R92" s="132"/>
      <c r="S92" s="132"/>
      <c r="T92" s="132"/>
      <c r="U92" s="132"/>
      <c r="V92" s="132"/>
      <c r="W92" s="132"/>
      <c r="X92" s="132"/>
      <c r="Y92" s="132"/>
      <c r="Z92" s="133"/>
      <c r="AA92" s="40"/>
      <c r="AB92" s="41"/>
    </row>
    <row r="93" spans="1:28" ht="21.75" customHeight="1" x14ac:dyDescent="0.3">
      <c r="A93" s="39"/>
      <c r="B93" s="31"/>
      <c r="C93" s="31"/>
      <c r="D93" s="131"/>
      <c r="E93" s="132"/>
      <c r="F93" s="132"/>
      <c r="G93" s="132"/>
      <c r="H93" s="132"/>
      <c r="I93" s="132"/>
      <c r="J93" s="132"/>
      <c r="K93" s="132"/>
      <c r="L93" s="132"/>
      <c r="M93" s="132"/>
      <c r="N93" s="132"/>
      <c r="O93" s="132"/>
      <c r="P93" s="132"/>
      <c r="Q93" s="132"/>
      <c r="R93" s="132"/>
      <c r="S93" s="132"/>
      <c r="T93" s="132"/>
      <c r="U93" s="132"/>
      <c r="V93" s="132"/>
      <c r="W93" s="132"/>
      <c r="X93" s="132"/>
      <c r="Y93" s="132"/>
      <c r="Z93" s="133"/>
      <c r="AA93" s="40"/>
      <c r="AB93" s="41"/>
    </row>
    <row r="94" spans="1:28" ht="21.75" customHeight="1" x14ac:dyDescent="0.3">
      <c r="A94" s="39"/>
      <c r="B94" s="31"/>
      <c r="C94" s="31"/>
      <c r="D94" s="131"/>
      <c r="E94" s="132"/>
      <c r="F94" s="132"/>
      <c r="G94" s="132"/>
      <c r="H94" s="132"/>
      <c r="I94" s="132"/>
      <c r="J94" s="132"/>
      <c r="K94" s="132"/>
      <c r="L94" s="132"/>
      <c r="M94" s="132"/>
      <c r="N94" s="132"/>
      <c r="O94" s="132"/>
      <c r="P94" s="132"/>
      <c r="Q94" s="132"/>
      <c r="R94" s="132"/>
      <c r="S94" s="132"/>
      <c r="T94" s="132"/>
      <c r="U94" s="132"/>
      <c r="V94" s="132"/>
      <c r="W94" s="132"/>
      <c r="X94" s="132"/>
      <c r="Y94" s="132"/>
      <c r="Z94" s="133"/>
      <c r="AA94" s="40"/>
      <c r="AB94" s="41"/>
    </row>
    <row r="95" spans="1:28" ht="21.75" customHeight="1" x14ac:dyDescent="0.3">
      <c r="A95" s="39"/>
      <c r="B95" s="31"/>
      <c r="C95" s="31"/>
      <c r="D95" s="134"/>
      <c r="E95" s="135"/>
      <c r="F95" s="135"/>
      <c r="G95" s="135"/>
      <c r="H95" s="135"/>
      <c r="I95" s="135"/>
      <c r="J95" s="135"/>
      <c r="K95" s="135"/>
      <c r="L95" s="135"/>
      <c r="M95" s="135"/>
      <c r="N95" s="135"/>
      <c r="O95" s="135"/>
      <c r="P95" s="135"/>
      <c r="Q95" s="135"/>
      <c r="R95" s="135"/>
      <c r="S95" s="135"/>
      <c r="T95" s="135"/>
      <c r="U95" s="135"/>
      <c r="V95" s="135"/>
      <c r="W95" s="135"/>
      <c r="X95" s="135"/>
      <c r="Y95" s="135"/>
      <c r="Z95" s="136"/>
      <c r="AA95" s="40"/>
      <c r="AB95" s="41"/>
    </row>
    <row r="96" spans="1:28" x14ac:dyDescent="0.3">
      <c r="A96" s="39"/>
      <c r="B96" s="31"/>
      <c r="C96" s="31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1"/>
    </row>
    <row r="97" spans="1:28" s="30" customFormat="1" ht="15" customHeight="1" x14ac:dyDescent="0.3">
      <c r="A97" s="39"/>
      <c r="B97" s="31"/>
      <c r="C97" s="31"/>
      <c r="D97" s="31" t="s">
        <v>3888</v>
      </c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178" t="s">
        <v>3880</v>
      </c>
      <c r="X97" s="179"/>
      <c r="Y97" s="179"/>
      <c r="Z97" s="180"/>
      <c r="AA97" s="31"/>
      <c r="AB97" s="33"/>
    </row>
    <row r="98" spans="1:28" s="30" customFormat="1" x14ac:dyDescent="0.3">
      <c r="A98" s="39"/>
      <c r="B98" s="31"/>
      <c r="C98" s="31"/>
      <c r="D98" s="149" t="s">
        <v>3876</v>
      </c>
      <c r="E98" s="149"/>
      <c r="F98" s="149"/>
      <c r="G98" s="149"/>
      <c r="H98" s="149"/>
      <c r="I98" s="149"/>
      <c r="J98" s="149"/>
      <c r="K98" s="149"/>
      <c r="L98" s="149"/>
      <c r="M98" s="149"/>
      <c r="N98" s="149"/>
      <c r="O98" s="149"/>
      <c r="P98" s="149"/>
      <c r="Q98" s="149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3"/>
    </row>
    <row r="99" spans="1:28" ht="25.5" customHeight="1" x14ac:dyDescent="0.3">
      <c r="A99" s="39"/>
      <c r="B99" s="40"/>
      <c r="C99" s="40"/>
      <c r="D99" s="128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  <c r="R99" s="129"/>
      <c r="S99" s="129"/>
      <c r="T99" s="129"/>
      <c r="U99" s="129"/>
      <c r="V99" s="129"/>
      <c r="W99" s="129"/>
      <c r="X99" s="129"/>
      <c r="Y99" s="129"/>
      <c r="Z99" s="130"/>
      <c r="AA99" s="40"/>
      <c r="AB99" s="41"/>
    </row>
    <row r="100" spans="1:28" ht="30" customHeight="1" x14ac:dyDescent="0.3">
      <c r="A100" s="32"/>
      <c r="B100" s="31"/>
      <c r="C100" s="31"/>
      <c r="D100" s="131"/>
      <c r="E100" s="132"/>
      <c r="F100" s="132"/>
      <c r="G100" s="132"/>
      <c r="H100" s="132"/>
      <c r="I100" s="132"/>
      <c r="J100" s="132"/>
      <c r="K100" s="132"/>
      <c r="L100" s="132"/>
      <c r="M100" s="132"/>
      <c r="N100" s="132"/>
      <c r="O100" s="132"/>
      <c r="P100" s="132"/>
      <c r="Q100" s="132"/>
      <c r="R100" s="132"/>
      <c r="S100" s="132"/>
      <c r="T100" s="132"/>
      <c r="U100" s="132"/>
      <c r="V100" s="132"/>
      <c r="W100" s="132"/>
      <c r="X100" s="132"/>
      <c r="Y100" s="132"/>
      <c r="Z100" s="133"/>
      <c r="AA100" s="40"/>
      <c r="AB100" s="41"/>
    </row>
    <row r="101" spans="1:28" ht="30" customHeight="1" x14ac:dyDescent="0.3">
      <c r="A101" s="32"/>
      <c r="B101" s="31"/>
      <c r="C101" s="31"/>
      <c r="D101" s="131"/>
      <c r="E101" s="132"/>
      <c r="F101" s="132"/>
      <c r="G101" s="132"/>
      <c r="H101" s="132"/>
      <c r="I101" s="132"/>
      <c r="J101" s="132"/>
      <c r="K101" s="132"/>
      <c r="L101" s="132"/>
      <c r="M101" s="132"/>
      <c r="N101" s="132"/>
      <c r="O101" s="132"/>
      <c r="P101" s="132"/>
      <c r="Q101" s="132"/>
      <c r="R101" s="132"/>
      <c r="S101" s="132"/>
      <c r="T101" s="132"/>
      <c r="U101" s="132"/>
      <c r="V101" s="132"/>
      <c r="W101" s="132"/>
      <c r="X101" s="132"/>
      <c r="Y101" s="132"/>
      <c r="Z101" s="133"/>
      <c r="AA101" s="40"/>
      <c r="AB101" s="41"/>
    </row>
    <row r="102" spans="1:28" ht="30" customHeight="1" x14ac:dyDescent="0.3">
      <c r="A102" s="39"/>
      <c r="B102" s="31"/>
      <c r="C102" s="31"/>
      <c r="D102" s="131"/>
      <c r="E102" s="132"/>
      <c r="F102" s="132"/>
      <c r="G102" s="132"/>
      <c r="H102" s="132"/>
      <c r="I102" s="132"/>
      <c r="J102" s="132"/>
      <c r="K102" s="132"/>
      <c r="L102" s="132"/>
      <c r="M102" s="132"/>
      <c r="N102" s="132"/>
      <c r="O102" s="132"/>
      <c r="P102" s="132"/>
      <c r="Q102" s="132"/>
      <c r="R102" s="132"/>
      <c r="S102" s="132"/>
      <c r="T102" s="132"/>
      <c r="U102" s="132"/>
      <c r="V102" s="132"/>
      <c r="W102" s="132"/>
      <c r="X102" s="132"/>
      <c r="Y102" s="132"/>
      <c r="Z102" s="133"/>
      <c r="AA102" s="40"/>
      <c r="AB102" s="41"/>
    </row>
    <row r="103" spans="1:28" ht="30" customHeight="1" x14ac:dyDescent="0.3">
      <c r="A103" s="39"/>
      <c r="B103" s="31"/>
      <c r="C103" s="31"/>
      <c r="D103" s="131"/>
      <c r="E103" s="132"/>
      <c r="F103" s="132"/>
      <c r="G103" s="132"/>
      <c r="H103" s="132"/>
      <c r="I103" s="132"/>
      <c r="J103" s="132"/>
      <c r="K103" s="132"/>
      <c r="L103" s="132"/>
      <c r="M103" s="132"/>
      <c r="N103" s="132"/>
      <c r="O103" s="132"/>
      <c r="P103" s="132"/>
      <c r="Q103" s="132"/>
      <c r="R103" s="132"/>
      <c r="S103" s="132"/>
      <c r="T103" s="132"/>
      <c r="U103" s="132"/>
      <c r="V103" s="132"/>
      <c r="W103" s="132"/>
      <c r="X103" s="132"/>
      <c r="Y103" s="132"/>
      <c r="Z103" s="133"/>
      <c r="AA103" s="40"/>
      <c r="AB103" s="41"/>
    </row>
    <row r="104" spans="1:28" ht="30" customHeight="1" x14ac:dyDescent="0.3">
      <c r="A104" s="39"/>
      <c r="B104" s="31"/>
      <c r="C104" s="31"/>
      <c r="D104" s="131"/>
      <c r="E104" s="132"/>
      <c r="F104" s="132"/>
      <c r="G104" s="132"/>
      <c r="H104" s="132"/>
      <c r="I104" s="132"/>
      <c r="J104" s="132"/>
      <c r="K104" s="132"/>
      <c r="L104" s="132"/>
      <c r="M104" s="132"/>
      <c r="N104" s="132"/>
      <c r="O104" s="132"/>
      <c r="P104" s="132"/>
      <c r="Q104" s="132"/>
      <c r="R104" s="132"/>
      <c r="S104" s="132"/>
      <c r="T104" s="132"/>
      <c r="U104" s="132"/>
      <c r="V104" s="132"/>
      <c r="W104" s="132"/>
      <c r="X104" s="132"/>
      <c r="Y104" s="132"/>
      <c r="Z104" s="133"/>
      <c r="AA104" s="40"/>
      <c r="AB104" s="41"/>
    </row>
    <row r="105" spans="1:28" ht="30" customHeight="1" x14ac:dyDescent="0.3">
      <c r="A105" s="39"/>
      <c r="B105" s="31"/>
      <c r="C105" s="31"/>
      <c r="D105" s="134"/>
      <c r="E105" s="135"/>
      <c r="F105" s="135"/>
      <c r="G105" s="135"/>
      <c r="H105" s="135"/>
      <c r="I105" s="135"/>
      <c r="J105" s="135"/>
      <c r="K105" s="135"/>
      <c r="L105" s="135"/>
      <c r="M105" s="135"/>
      <c r="N105" s="135"/>
      <c r="O105" s="135"/>
      <c r="P105" s="135"/>
      <c r="Q105" s="135"/>
      <c r="R105" s="135"/>
      <c r="S105" s="135"/>
      <c r="T105" s="135"/>
      <c r="U105" s="135"/>
      <c r="V105" s="135"/>
      <c r="W105" s="135"/>
      <c r="X105" s="135"/>
      <c r="Y105" s="135"/>
      <c r="Z105" s="136"/>
      <c r="AA105" s="40"/>
      <c r="AB105" s="41"/>
    </row>
    <row r="106" spans="1:28" ht="15" thickBot="1" x14ac:dyDescent="0.35">
      <c r="A106" s="39"/>
      <c r="B106" s="31"/>
      <c r="C106" s="31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40"/>
      <c r="AB106" s="41"/>
    </row>
    <row r="107" spans="1:28" ht="15" thickBot="1" x14ac:dyDescent="0.35">
      <c r="A107" s="39"/>
      <c r="B107" s="31"/>
      <c r="C107" s="81" t="s">
        <v>3897</v>
      </c>
      <c r="D107" s="81" t="s">
        <v>3898</v>
      </c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175"/>
      <c r="T107" s="176"/>
      <c r="U107" s="176"/>
      <c r="V107" s="177"/>
      <c r="W107" s="81"/>
      <c r="X107" s="81"/>
      <c r="Y107" s="81"/>
      <c r="Z107" s="81"/>
      <c r="AA107" s="81"/>
      <c r="AB107" s="41"/>
    </row>
    <row r="108" spans="1:28" ht="15" thickBot="1" x14ac:dyDescent="0.35">
      <c r="A108" s="39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2"/>
    </row>
    <row r="109" spans="1:28" x14ac:dyDescent="0.3">
      <c r="A109" s="39"/>
    </row>
    <row r="110" spans="1:28" x14ac:dyDescent="0.3">
      <c r="A110" s="39"/>
    </row>
    <row r="111" spans="1:28" ht="15" thickBot="1" x14ac:dyDescent="0.35">
      <c r="A111" s="50"/>
    </row>
  </sheetData>
  <sheetProtection selectLockedCells="1"/>
  <mergeCells count="57">
    <mergeCell ref="S107:V107"/>
    <mergeCell ref="B46:AA46"/>
    <mergeCell ref="B79:AA79"/>
    <mergeCell ref="B62:AA67"/>
    <mergeCell ref="B58:AA58"/>
    <mergeCell ref="B71:AA76"/>
    <mergeCell ref="D99:Z105"/>
    <mergeCell ref="D98:Q98"/>
    <mergeCell ref="W97:Z97"/>
    <mergeCell ref="B47:AA47"/>
    <mergeCell ref="W49:Z49"/>
    <mergeCell ref="W51:Z51"/>
    <mergeCell ref="W53:Z53"/>
    <mergeCell ref="B80:AA80"/>
    <mergeCell ref="W82:Z82"/>
    <mergeCell ref="W87:Z87"/>
    <mergeCell ref="B6:E6"/>
    <mergeCell ref="B4:E4"/>
    <mergeCell ref="I3:M3"/>
    <mergeCell ref="B3:H3"/>
    <mergeCell ref="B8:AA8"/>
    <mergeCell ref="M15:N15"/>
    <mergeCell ref="Y15:Z15"/>
    <mergeCell ref="Y17:Z17"/>
    <mergeCell ref="Y19:Z19"/>
    <mergeCell ref="B10:AA10"/>
    <mergeCell ref="B11:AA11"/>
    <mergeCell ref="M13:N13"/>
    <mergeCell ref="Y13:Z13"/>
    <mergeCell ref="M17:N17"/>
    <mergeCell ref="M19:N19"/>
    <mergeCell ref="R19:W19"/>
    <mergeCell ref="AE2:AF2"/>
    <mergeCell ref="I2:M2"/>
    <mergeCell ref="F6:AA6"/>
    <mergeCell ref="F4:AA4"/>
    <mergeCell ref="W2:Z2"/>
    <mergeCell ref="P2:V2"/>
    <mergeCell ref="R20:W20"/>
    <mergeCell ref="B23:AA23"/>
    <mergeCell ref="D88:Q88"/>
    <mergeCell ref="X38:Y38"/>
    <mergeCell ref="J31:K31"/>
    <mergeCell ref="J33:K33"/>
    <mergeCell ref="C25:H26"/>
    <mergeCell ref="J25:L26"/>
    <mergeCell ref="J35:K35"/>
    <mergeCell ref="J37:K37"/>
    <mergeCell ref="X28:Y28"/>
    <mergeCell ref="X30:Y30"/>
    <mergeCell ref="X36:Y36"/>
    <mergeCell ref="D89:Z95"/>
    <mergeCell ref="W55:Z55"/>
    <mergeCell ref="B57:AA57"/>
    <mergeCell ref="B44:AA44"/>
    <mergeCell ref="B22:AA22"/>
    <mergeCell ref="J29:K29"/>
  </mergeCells>
  <conditionalFormatting sqref="M13:N13">
    <cfRule type="cellIs" dxfId="151" priority="55" operator="equal">
      <formula>0</formula>
    </cfRule>
  </conditionalFormatting>
  <conditionalFormatting sqref="M15:N15">
    <cfRule type="cellIs" dxfId="150" priority="47" operator="equal">
      <formula>0</formula>
    </cfRule>
  </conditionalFormatting>
  <conditionalFormatting sqref="M17:N17">
    <cfRule type="cellIs" dxfId="149" priority="46" operator="equal">
      <formula>0</formula>
    </cfRule>
  </conditionalFormatting>
  <conditionalFormatting sqref="M19:N19">
    <cfRule type="cellIs" dxfId="148" priority="45" operator="equal">
      <formula>0</formula>
    </cfRule>
  </conditionalFormatting>
  <conditionalFormatting sqref="Y13:Z13">
    <cfRule type="cellIs" dxfId="147" priority="44" operator="equal">
      <formula>0</formula>
    </cfRule>
  </conditionalFormatting>
  <conditionalFormatting sqref="Y15:Z15">
    <cfRule type="cellIs" dxfId="146" priority="43" operator="equal">
      <formula>0</formula>
    </cfRule>
  </conditionalFormatting>
  <conditionalFormatting sqref="Y17:Z17">
    <cfRule type="cellIs" dxfId="145" priority="42" operator="equal">
      <formula>0</formula>
    </cfRule>
  </conditionalFormatting>
  <conditionalFormatting sqref="Y19:Z19">
    <cfRule type="cellIs" dxfId="144" priority="41" operator="equal">
      <formula>0</formula>
    </cfRule>
  </conditionalFormatting>
  <conditionalFormatting sqref="J31:K31">
    <cfRule type="cellIs" dxfId="143" priority="40" operator="equal">
      <formula>0</formula>
    </cfRule>
  </conditionalFormatting>
  <conditionalFormatting sqref="J25">
    <cfRule type="cellIs" dxfId="142" priority="32" operator="equal">
      <formula>0</formula>
    </cfRule>
  </conditionalFormatting>
  <conditionalFormatting sqref="W49">
    <cfRule type="cellIs" dxfId="141" priority="31" operator="equal">
      <formula>0</formula>
    </cfRule>
  </conditionalFormatting>
  <conditionalFormatting sqref="J35:K35">
    <cfRule type="cellIs" dxfId="140" priority="18" operator="equal">
      <formula>0</formula>
    </cfRule>
  </conditionalFormatting>
  <conditionalFormatting sqref="W82">
    <cfRule type="cellIs" dxfId="139" priority="27" operator="equal">
      <formula>0</formula>
    </cfRule>
  </conditionalFormatting>
  <conditionalFormatting sqref="J37:K37">
    <cfRule type="cellIs" dxfId="138" priority="17" operator="equal">
      <formula>0</formula>
    </cfRule>
  </conditionalFormatting>
  <conditionalFormatting sqref="W51">
    <cfRule type="cellIs" dxfId="137" priority="24" operator="equal">
      <formula>0</formula>
    </cfRule>
  </conditionalFormatting>
  <conditionalFormatting sqref="X38:Y38">
    <cfRule type="cellIs" dxfId="136" priority="13" operator="equal">
      <formula>0</formula>
    </cfRule>
  </conditionalFormatting>
  <conditionalFormatting sqref="W53">
    <cfRule type="cellIs" dxfId="135" priority="23" operator="equal">
      <formula>0</formula>
    </cfRule>
  </conditionalFormatting>
  <conditionalFormatting sqref="W55">
    <cfRule type="cellIs" dxfId="134" priority="22" operator="equal">
      <formula>0</formula>
    </cfRule>
  </conditionalFormatting>
  <conditionalFormatting sqref="W87">
    <cfRule type="cellIs" dxfId="133" priority="21" operator="equal">
      <formula>0</formula>
    </cfRule>
  </conditionalFormatting>
  <conditionalFormatting sqref="W97">
    <cfRule type="cellIs" dxfId="132" priority="20" operator="equal">
      <formula>0</formula>
    </cfRule>
  </conditionalFormatting>
  <conditionalFormatting sqref="J33:K33">
    <cfRule type="cellIs" dxfId="131" priority="19" operator="equal">
      <formula>0</formula>
    </cfRule>
  </conditionalFormatting>
  <conditionalFormatting sqref="X28:Y28">
    <cfRule type="cellIs" dxfId="130" priority="16" operator="equal">
      <formula>0</formula>
    </cfRule>
  </conditionalFormatting>
  <conditionalFormatting sqref="X30:Y30">
    <cfRule type="cellIs" dxfId="129" priority="15" operator="equal">
      <formula>0</formula>
    </cfRule>
  </conditionalFormatting>
  <conditionalFormatting sqref="X36:Y36">
    <cfRule type="cellIs" dxfId="128" priority="14" operator="equal">
      <formula>0</formula>
    </cfRule>
  </conditionalFormatting>
  <conditionalFormatting sqref="D88:Z88">
    <cfRule type="expression" dxfId="127" priority="12">
      <formula>OR($W$87="non",$W$87=0)</formula>
    </cfRule>
  </conditionalFormatting>
  <conditionalFormatting sqref="D98:Z105 D106">
    <cfRule type="expression" dxfId="126" priority="11">
      <formula>OR($W$97="non", $W$97=0)</formula>
    </cfRule>
  </conditionalFormatting>
  <conditionalFormatting sqref="I2:M2">
    <cfRule type="cellIs" dxfId="125" priority="9" operator="equal">
      <formula>0</formula>
    </cfRule>
  </conditionalFormatting>
  <conditionalFormatting sqref="W2:Z2">
    <cfRule type="cellIs" dxfId="124" priority="8" operator="equal">
      <formula>0</formula>
    </cfRule>
  </conditionalFormatting>
  <conditionalFormatting sqref="F4:AA4 F6:AA6">
    <cfRule type="cellIs" dxfId="123" priority="5" operator="equal">
      <formula>0</formula>
    </cfRule>
  </conditionalFormatting>
  <conditionalFormatting sqref="D89:Z95">
    <cfRule type="expression" dxfId="122" priority="4">
      <formula>OR($W$97="non", $W$97=0)</formula>
    </cfRule>
  </conditionalFormatting>
  <conditionalFormatting sqref="I3:M3">
    <cfRule type="cellIs" dxfId="121" priority="3" operator="equal">
      <formula>0</formula>
    </cfRule>
  </conditionalFormatting>
  <conditionalFormatting sqref="S107:V107">
    <cfRule type="cellIs" dxfId="120" priority="2" operator="equal">
      <formula>0</formula>
    </cfRule>
  </conditionalFormatting>
  <conditionalFormatting sqref="J29:K29">
    <cfRule type="cellIs" dxfId="119" priority="1" operator="equal">
      <formula>0</formula>
    </cfRule>
  </conditionalFormatting>
  <dataValidations count="3">
    <dataValidation type="list" allowBlank="1" showInputMessage="1" showErrorMessage="1" sqref="W49:Z49 W55:Z55 W53:Z53 W51:Z51">
      <formula1>$AF$4:$AF$7</formula1>
    </dataValidation>
    <dataValidation type="list" allowBlank="1" showInputMessage="1" showErrorMessage="1" sqref="W82:Z82 W97:Z97 W87:Z87">
      <formula1>$AL$4:$AL$6</formula1>
    </dataValidation>
    <dataValidation type="list" allowBlank="1" showInputMessage="1" showErrorMessage="1" sqref="W2:Z2">
      <formula1>$AN$4:$AN$6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BS115"/>
  <sheetViews>
    <sheetView showGridLines="0" showRowColHeaders="0" zoomScaleNormal="100" workbookViewId="0">
      <pane ySplit="6" topLeftCell="A7" activePane="bottomLeft" state="frozen"/>
      <selection pane="bottomLeft" activeCell="C16" sqref="C16:I24"/>
    </sheetView>
  </sheetViews>
  <sheetFormatPr baseColWidth="10" defaultColWidth="11.44140625" defaultRowHeight="14.4" x14ac:dyDescent="0.3"/>
  <cols>
    <col min="1" max="1" width="3" style="92" customWidth="1"/>
    <col min="2" max="2" width="6.44140625" style="92" customWidth="1"/>
    <col min="3" max="7" width="15.109375" style="92" customWidth="1"/>
    <col min="8" max="8" width="2.33203125" style="92" customWidth="1"/>
    <col min="9" max="9" width="11.44140625" style="85" customWidth="1"/>
    <col min="10" max="10" width="5.77734375" style="92" customWidth="1"/>
    <col min="11" max="16384" width="11.44140625" style="92"/>
  </cols>
  <sheetData>
    <row r="1" spans="1:71" ht="15" thickBot="1" x14ac:dyDescent="0.35"/>
    <row r="2" spans="1:71" s="8" customFormat="1" x14ac:dyDescent="0.3">
      <c r="A2" s="92"/>
      <c r="B2" s="93"/>
      <c r="C2" s="94"/>
      <c r="D2" s="94"/>
      <c r="E2" s="94"/>
      <c r="F2" s="94"/>
      <c r="G2" s="94"/>
      <c r="H2" s="94"/>
      <c r="I2" s="90"/>
      <c r="J2" s="95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</row>
    <row r="3" spans="1:71" s="8" customFormat="1" ht="15" thickBot="1" x14ac:dyDescent="0.35">
      <c r="A3" s="92"/>
      <c r="B3" s="96"/>
      <c r="C3" s="97"/>
      <c r="D3" s="97"/>
      <c r="E3" s="97"/>
      <c r="F3" s="97"/>
      <c r="G3" s="97"/>
      <c r="H3" s="97"/>
      <c r="I3" s="88"/>
      <c r="J3" s="98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</row>
    <row r="4" spans="1:71" s="8" customFormat="1" ht="21" x14ac:dyDescent="0.3">
      <c r="A4" s="92"/>
      <c r="B4" s="96"/>
      <c r="C4" s="181" t="s">
        <v>3901</v>
      </c>
      <c r="D4" s="182"/>
      <c r="E4" s="182"/>
      <c r="F4" s="182"/>
      <c r="G4" s="182"/>
      <c r="H4" s="182"/>
      <c r="I4" s="183"/>
      <c r="J4" s="98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</row>
    <row r="5" spans="1:71" s="8" customFormat="1" ht="15.75" customHeight="1" x14ac:dyDescent="0.3">
      <c r="A5" s="92"/>
      <c r="B5" s="96"/>
      <c r="C5" s="196" t="s">
        <v>3903</v>
      </c>
      <c r="D5" s="197"/>
      <c r="E5" s="197"/>
      <c r="F5" s="197"/>
      <c r="G5" s="197"/>
      <c r="H5" s="197"/>
      <c r="I5" s="198"/>
      <c r="J5" s="98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</row>
    <row r="6" spans="1:71" s="8" customFormat="1" ht="9.75" customHeight="1" thickBot="1" x14ac:dyDescent="0.35">
      <c r="A6" s="92"/>
      <c r="B6" s="96"/>
      <c r="C6" s="199"/>
      <c r="D6" s="200"/>
      <c r="E6" s="200"/>
      <c r="F6" s="200"/>
      <c r="G6" s="200"/>
      <c r="H6" s="200"/>
      <c r="I6" s="201"/>
      <c r="J6" s="98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</row>
    <row r="7" spans="1:71" s="8" customFormat="1" ht="15" thickBot="1" x14ac:dyDescent="0.35">
      <c r="A7" s="92"/>
      <c r="B7" s="96"/>
      <c r="C7" s="97"/>
      <c r="D7" s="97"/>
      <c r="E7" s="97"/>
      <c r="F7" s="97"/>
      <c r="G7" s="97"/>
      <c r="H7" s="97"/>
      <c r="I7" s="88"/>
      <c r="J7" s="98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</row>
    <row r="8" spans="1:71" s="6" customFormat="1" ht="27.75" customHeight="1" thickBot="1" x14ac:dyDescent="0.35">
      <c r="A8" s="110"/>
      <c r="B8" s="111"/>
      <c r="C8" s="184" t="s">
        <v>3904</v>
      </c>
      <c r="D8" s="184"/>
      <c r="E8" s="184"/>
      <c r="F8" s="184"/>
      <c r="G8" s="184"/>
      <c r="H8" s="112"/>
      <c r="I8" s="113"/>
      <c r="J8" s="114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</row>
    <row r="9" spans="1:71" s="8" customFormat="1" ht="3.75" customHeight="1" thickBot="1" x14ac:dyDescent="0.35">
      <c r="A9" s="92"/>
      <c r="B9" s="96"/>
      <c r="C9" s="89"/>
      <c r="D9" s="89"/>
      <c r="E9" s="89"/>
      <c r="F9" s="89"/>
      <c r="G9" s="89"/>
      <c r="H9" s="89"/>
      <c r="I9" s="88"/>
      <c r="J9" s="98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</row>
    <row r="10" spans="1:71" s="103" customFormat="1" ht="19.5" customHeight="1" thickBot="1" x14ac:dyDescent="0.35">
      <c r="A10" s="99"/>
      <c r="B10" s="100"/>
      <c r="C10" s="202" t="s">
        <v>3905</v>
      </c>
      <c r="D10" s="202"/>
      <c r="E10" s="202"/>
      <c r="F10" s="202"/>
      <c r="G10" s="202"/>
      <c r="H10" s="101"/>
      <c r="I10" s="84">
        <f>Bilan!J25</f>
        <v>0</v>
      </c>
      <c r="J10" s="102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</row>
    <row r="11" spans="1:71" s="8" customFormat="1" ht="15" thickBot="1" x14ac:dyDescent="0.35">
      <c r="A11" s="92"/>
      <c r="B11" s="96"/>
      <c r="C11" s="89"/>
      <c r="D11" s="89"/>
      <c r="E11" s="89"/>
      <c r="F11" s="89"/>
      <c r="G11" s="89"/>
      <c r="H11" s="89"/>
      <c r="I11" s="88"/>
      <c r="J11" s="98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</row>
    <row r="12" spans="1:71" s="6" customFormat="1" ht="27.75" customHeight="1" thickBot="1" x14ac:dyDescent="0.35">
      <c r="A12" s="110"/>
      <c r="B12" s="111"/>
      <c r="C12" s="184" t="s">
        <v>3906</v>
      </c>
      <c r="D12" s="184"/>
      <c r="E12" s="184"/>
      <c r="F12" s="184"/>
      <c r="G12" s="184"/>
      <c r="H12" s="112"/>
      <c r="I12" s="113"/>
      <c r="J12" s="114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</row>
    <row r="13" spans="1:71" s="8" customFormat="1" ht="7.5" customHeight="1" thickBot="1" x14ac:dyDescent="0.35">
      <c r="A13" s="92"/>
      <c r="B13" s="96"/>
      <c r="C13" s="89"/>
      <c r="D13" s="89"/>
      <c r="E13" s="89"/>
      <c r="F13" s="89"/>
      <c r="G13" s="89"/>
      <c r="H13" s="89"/>
      <c r="I13" s="88"/>
      <c r="J13" s="98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</row>
    <row r="14" spans="1:71" s="119" customFormat="1" ht="23.25" customHeight="1" thickBot="1" x14ac:dyDescent="0.35">
      <c r="A14" s="115"/>
      <c r="B14" s="120" t="s">
        <v>3920</v>
      </c>
      <c r="C14" s="185" t="s">
        <v>3907</v>
      </c>
      <c r="D14" s="185"/>
      <c r="E14" s="185"/>
      <c r="F14" s="185"/>
      <c r="G14" s="185"/>
      <c r="H14" s="116"/>
      <c r="I14" s="117"/>
      <c r="J14" s="118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</row>
    <row r="15" spans="1:71" s="8" customFormat="1" ht="9" customHeight="1" x14ac:dyDescent="0.3">
      <c r="A15" s="92"/>
      <c r="B15" s="96"/>
      <c r="C15" s="89"/>
      <c r="D15" s="89"/>
      <c r="E15" s="89"/>
      <c r="F15" s="89"/>
      <c r="G15" s="89"/>
      <c r="H15" s="89"/>
      <c r="I15" s="88"/>
      <c r="J15" s="98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</row>
    <row r="16" spans="1:71" s="8" customFormat="1" ht="21" customHeight="1" x14ac:dyDescent="0.3">
      <c r="A16" s="92"/>
      <c r="B16" s="96"/>
      <c r="C16" s="187"/>
      <c r="D16" s="188"/>
      <c r="E16" s="188"/>
      <c r="F16" s="188"/>
      <c r="G16" s="188"/>
      <c r="H16" s="188"/>
      <c r="I16" s="189"/>
      <c r="J16" s="98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</row>
    <row r="17" spans="1:71" s="8" customFormat="1" ht="21" customHeight="1" x14ac:dyDescent="0.3">
      <c r="A17" s="92"/>
      <c r="B17" s="96"/>
      <c r="C17" s="190"/>
      <c r="D17" s="191"/>
      <c r="E17" s="191"/>
      <c r="F17" s="191"/>
      <c r="G17" s="191"/>
      <c r="H17" s="191"/>
      <c r="I17" s="192"/>
      <c r="J17" s="98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</row>
    <row r="18" spans="1:71" s="8" customFormat="1" ht="21" customHeight="1" x14ac:dyDescent="0.3">
      <c r="A18" s="92"/>
      <c r="B18" s="96"/>
      <c r="C18" s="190"/>
      <c r="D18" s="191"/>
      <c r="E18" s="191"/>
      <c r="F18" s="191"/>
      <c r="G18" s="191"/>
      <c r="H18" s="191"/>
      <c r="I18" s="192"/>
      <c r="J18" s="98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</row>
    <row r="19" spans="1:71" s="8" customFormat="1" ht="21" customHeight="1" x14ac:dyDescent="0.3">
      <c r="A19" s="92"/>
      <c r="B19" s="96"/>
      <c r="C19" s="190"/>
      <c r="D19" s="191"/>
      <c r="E19" s="191"/>
      <c r="F19" s="191"/>
      <c r="G19" s="191"/>
      <c r="H19" s="191"/>
      <c r="I19" s="192"/>
      <c r="J19" s="98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</row>
    <row r="20" spans="1:71" s="8" customFormat="1" ht="21" customHeight="1" x14ac:dyDescent="0.3">
      <c r="A20" s="92"/>
      <c r="B20" s="96"/>
      <c r="C20" s="190"/>
      <c r="D20" s="191"/>
      <c r="E20" s="191"/>
      <c r="F20" s="191"/>
      <c r="G20" s="191"/>
      <c r="H20" s="191"/>
      <c r="I20" s="192"/>
      <c r="J20" s="98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</row>
    <row r="21" spans="1:71" s="8" customFormat="1" ht="21" customHeight="1" x14ac:dyDescent="0.3">
      <c r="A21" s="92"/>
      <c r="B21" s="96"/>
      <c r="C21" s="190"/>
      <c r="D21" s="191"/>
      <c r="E21" s="191"/>
      <c r="F21" s="191"/>
      <c r="G21" s="191"/>
      <c r="H21" s="191"/>
      <c r="I21" s="192"/>
      <c r="J21" s="98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</row>
    <row r="22" spans="1:71" s="8" customFormat="1" x14ac:dyDescent="0.3">
      <c r="A22" s="92"/>
      <c r="B22" s="96"/>
      <c r="C22" s="190"/>
      <c r="D22" s="191"/>
      <c r="E22" s="191"/>
      <c r="F22" s="191"/>
      <c r="G22" s="191"/>
      <c r="H22" s="191"/>
      <c r="I22" s="192"/>
      <c r="J22" s="98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</row>
    <row r="23" spans="1:71" s="8" customFormat="1" x14ac:dyDescent="0.3">
      <c r="A23" s="92"/>
      <c r="B23" s="96"/>
      <c r="C23" s="190"/>
      <c r="D23" s="191"/>
      <c r="E23" s="191"/>
      <c r="F23" s="191"/>
      <c r="G23" s="191"/>
      <c r="H23" s="191"/>
      <c r="I23" s="192"/>
      <c r="J23" s="98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</row>
    <row r="24" spans="1:71" s="8" customFormat="1" x14ac:dyDescent="0.3">
      <c r="A24" s="92"/>
      <c r="B24" s="96"/>
      <c r="C24" s="193"/>
      <c r="D24" s="194"/>
      <c r="E24" s="194"/>
      <c r="F24" s="194"/>
      <c r="G24" s="194"/>
      <c r="H24" s="194"/>
      <c r="I24" s="195"/>
      <c r="J24" s="98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</row>
    <row r="25" spans="1:71" s="8" customFormat="1" ht="9" customHeight="1" thickBot="1" x14ac:dyDescent="0.35">
      <c r="A25" s="92"/>
      <c r="B25" s="96"/>
      <c r="C25" s="89"/>
      <c r="D25" s="89"/>
      <c r="E25" s="89"/>
      <c r="F25" s="89"/>
      <c r="G25" s="89"/>
      <c r="H25" s="89"/>
      <c r="I25" s="88"/>
      <c r="J25" s="98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</row>
    <row r="26" spans="1:71" s="119" customFormat="1" ht="23.25" customHeight="1" thickBot="1" x14ac:dyDescent="0.35">
      <c r="A26" s="115"/>
      <c r="B26" s="120" t="s">
        <v>3921</v>
      </c>
      <c r="C26" s="185" t="s">
        <v>3922</v>
      </c>
      <c r="D26" s="185"/>
      <c r="E26" s="185"/>
      <c r="F26" s="185"/>
      <c r="G26" s="185"/>
      <c r="H26" s="116"/>
      <c r="I26" s="117"/>
      <c r="J26" s="118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115"/>
      <c r="BR26" s="115"/>
      <c r="BS26" s="115"/>
    </row>
    <row r="27" spans="1:71" s="8" customFormat="1" x14ac:dyDescent="0.3">
      <c r="A27" s="92"/>
      <c r="B27" s="96"/>
      <c r="C27" s="186" t="s">
        <v>3908</v>
      </c>
      <c r="D27" s="186"/>
      <c r="E27" s="186"/>
      <c r="F27" s="186"/>
      <c r="G27" s="186"/>
      <c r="H27" s="89"/>
      <c r="I27" s="88"/>
      <c r="J27" s="98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</row>
    <row r="28" spans="1:71" s="8" customFormat="1" ht="9" customHeight="1" thickBot="1" x14ac:dyDescent="0.35">
      <c r="A28" s="92"/>
      <c r="B28" s="96"/>
      <c r="C28" s="101"/>
      <c r="D28" s="101"/>
      <c r="E28" s="101"/>
      <c r="F28" s="101"/>
      <c r="G28" s="101"/>
      <c r="H28" s="89"/>
      <c r="I28" s="88"/>
      <c r="J28" s="98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</row>
    <row r="29" spans="1:71" s="107" customFormat="1" ht="23.25" customHeight="1" thickBot="1" x14ac:dyDescent="0.35">
      <c r="A29" s="104"/>
      <c r="B29" s="105"/>
      <c r="C29" s="91" t="s">
        <v>3909</v>
      </c>
      <c r="D29" s="203" t="s">
        <v>3910</v>
      </c>
      <c r="E29" s="203"/>
      <c r="F29" s="203"/>
      <c r="G29" s="204"/>
      <c r="H29" s="57"/>
      <c r="I29" s="109"/>
      <c r="J29" s="106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</row>
    <row r="30" spans="1:71" s="8" customFormat="1" ht="9.75" customHeight="1" thickBot="1" x14ac:dyDescent="0.35">
      <c r="A30" s="92"/>
      <c r="B30" s="96"/>
      <c r="C30" s="101"/>
      <c r="D30" s="101"/>
      <c r="E30" s="101"/>
      <c r="F30" s="101"/>
      <c r="G30" s="101"/>
      <c r="H30" s="89"/>
      <c r="I30" s="88"/>
      <c r="J30" s="98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</row>
    <row r="31" spans="1:71" s="107" customFormat="1" ht="23.25" customHeight="1" thickBot="1" x14ac:dyDescent="0.35">
      <c r="A31" s="104"/>
      <c r="B31" s="105"/>
      <c r="C31" s="91" t="s">
        <v>3911</v>
      </c>
      <c r="D31" s="203" t="s">
        <v>3912</v>
      </c>
      <c r="E31" s="203"/>
      <c r="F31" s="203"/>
      <c r="G31" s="204"/>
      <c r="H31" s="57"/>
      <c r="I31" s="109"/>
      <c r="J31" s="106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</row>
    <row r="32" spans="1:71" s="8" customFormat="1" ht="9.75" customHeight="1" thickBot="1" x14ac:dyDescent="0.35">
      <c r="A32" s="92"/>
      <c r="B32" s="96"/>
      <c r="C32" s="101"/>
      <c r="D32" s="101"/>
      <c r="E32" s="101"/>
      <c r="F32" s="101"/>
      <c r="G32" s="101"/>
      <c r="H32" s="89"/>
      <c r="I32" s="88"/>
      <c r="J32" s="98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</row>
    <row r="33" spans="1:71" s="107" customFormat="1" ht="23.25" customHeight="1" thickBot="1" x14ac:dyDescent="0.35">
      <c r="A33" s="104"/>
      <c r="B33" s="105"/>
      <c r="C33" s="91" t="s">
        <v>3913</v>
      </c>
      <c r="D33" s="203" t="s">
        <v>3914</v>
      </c>
      <c r="E33" s="203"/>
      <c r="F33" s="203"/>
      <c r="G33" s="204"/>
      <c r="H33" s="57"/>
      <c r="I33" s="109"/>
      <c r="J33" s="106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</row>
    <row r="34" spans="1:71" s="8" customFormat="1" ht="9.75" customHeight="1" thickBot="1" x14ac:dyDescent="0.35">
      <c r="A34" s="92"/>
      <c r="B34" s="96"/>
      <c r="C34" s="101"/>
      <c r="D34" s="101"/>
      <c r="E34" s="101"/>
      <c r="F34" s="101"/>
      <c r="G34" s="101"/>
      <c r="H34" s="89"/>
      <c r="I34" s="88"/>
      <c r="J34" s="98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</row>
    <row r="35" spans="1:71" s="107" customFormat="1" ht="23.25" customHeight="1" thickBot="1" x14ac:dyDescent="0.35">
      <c r="A35" s="104"/>
      <c r="B35" s="105"/>
      <c r="C35" s="91" t="s">
        <v>3915</v>
      </c>
      <c r="D35" s="205"/>
      <c r="E35" s="205"/>
      <c r="F35" s="205"/>
      <c r="G35" s="206"/>
      <c r="H35" s="57"/>
      <c r="I35" s="109"/>
      <c r="J35" s="106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4"/>
      <c r="BQ35" s="104"/>
      <c r="BR35" s="104"/>
      <c r="BS35" s="104"/>
    </row>
    <row r="36" spans="1:71" s="8" customFormat="1" ht="9.75" customHeight="1" thickBot="1" x14ac:dyDescent="0.35">
      <c r="A36" s="92"/>
      <c r="B36" s="96"/>
      <c r="C36" s="101"/>
      <c r="D36" s="101"/>
      <c r="E36" s="101"/>
      <c r="F36" s="101"/>
      <c r="G36" s="101"/>
      <c r="H36" s="89"/>
      <c r="I36" s="88"/>
      <c r="J36" s="98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2"/>
      <c r="BM36" s="92"/>
      <c r="BN36" s="92"/>
      <c r="BO36" s="92"/>
      <c r="BP36" s="92"/>
      <c r="BQ36" s="92"/>
      <c r="BR36" s="92"/>
      <c r="BS36" s="92"/>
    </row>
    <row r="37" spans="1:71" s="6" customFormat="1" ht="27.75" customHeight="1" thickBot="1" x14ac:dyDescent="0.35">
      <c r="A37" s="110"/>
      <c r="B37" s="111"/>
      <c r="C37" s="184" t="s">
        <v>3923</v>
      </c>
      <c r="D37" s="184"/>
      <c r="E37" s="184"/>
      <c r="F37" s="184"/>
      <c r="G37" s="184"/>
      <c r="H37" s="112"/>
      <c r="I37" s="113"/>
      <c r="J37" s="114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  <c r="BM37" s="110"/>
      <c r="BN37" s="110"/>
      <c r="BO37" s="110"/>
      <c r="BP37" s="110"/>
      <c r="BQ37" s="110"/>
      <c r="BR37" s="110"/>
      <c r="BS37" s="110"/>
    </row>
    <row r="38" spans="1:71" s="8" customFormat="1" x14ac:dyDescent="0.3">
      <c r="A38" s="92"/>
      <c r="B38" s="96"/>
      <c r="C38" s="186" t="s">
        <v>3916</v>
      </c>
      <c r="D38" s="186"/>
      <c r="E38" s="186"/>
      <c r="F38" s="186"/>
      <c r="G38" s="186"/>
      <c r="H38" s="89"/>
      <c r="I38" s="88"/>
      <c r="J38" s="98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2"/>
    </row>
    <row r="39" spans="1:71" s="8" customFormat="1" ht="6.75" customHeight="1" x14ac:dyDescent="0.3">
      <c r="A39" s="92"/>
      <c r="B39" s="96"/>
      <c r="C39" s="89"/>
      <c r="D39" s="89"/>
      <c r="E39" s="89"/>
      <c r="F39" s="89"/>
      <c r="G39" s="89"/>
      <c r="H39" s="89"/>
      <c r="I39" s="88"/>
      <c r="J39" s="98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2"/>
      <c r="BO39" s="92"/>
      <c r="BP39" s="92"/>
      <c r="BQ39" s="92"/>
      <c r="BR39" s="92"/>
      <c r="BS39" s="92"/>
    </row>
    <row r="40" spans="1:71" s="8" customFormat="1" x14ac:dyDescent="0.3">
      <c r="A40" s="92"/>
      <c r="B40" s="96"/>
      <c r="C40" s="187"/>
      <c r="D40" s="188"/>
      <c r="E40" s="188"/>
      <c r="F40" s="188"/>
      <c r="G40" s="188"/>
      <c r="H40" s="188"/>
      <c r="I40" s="189"/>
      <c r="J40" s="98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2"/>
      <c r="BM40" s="92"/>
      <c r="BN40" s="92"/>
      <c r="BO40" s="92"/>
      <c r="BP40" s="92"/>
      <c r="BQ40" s="92"/>
      <c r="BR40" s="92"/>
      <c r="BS40" s="92"/>
    </row>
    <row r="41" spans="1:71" s="8" customFormat="1" x14ac:dyDescent="0.3">
      <c r="A41" s="92"/>
      <c r="B41" s="96"/>
      <c r="C41" s="190"/>
      <c r="D41" s="191"/>
      <c r="E41" s="191"/>
      <c r="F41" s="191"/>
      <c r="G41" s="191"/>
      <c r="H41" s="191"/>
      <c r="I41" s="192"/>
      <c r="J41" s="98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2"/>
      <c r="BM41" s="92"/>
      <c r="BN41" s="92"/>
      <c r="BO41" s="92"/>
      <c r="BP41" s="92"/>
      <c r="BQ41" s="92"/>
      <c r="BR41" s="92"/>
      <c r="BS41" s="92"/>
    </row>
    <row r="42" spans="1:71" s="8" customFormat="1" x14ac:dyDescent="0.3">
      <c r="A42" s="92"/>
      <c r="B42" s="96"/>
      <c r="C42" s="190"/>
      <c r="D42" s="191"/>
      <c r="E42" s="191"/>
      <c r="F42" s="191"/>
      <c r="G42" s="191"/>
      <c r="H42" s="191"/>
      <c r="I42" s="192"/>
      <c r="J42" s="98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92"/>
      <c r="BP42" s="92"/>
      <c r="BQ42" s="92"/>
      <c r="BR42" s="92"/>
      <c r="BS42" s="92"/>
    </row>
    <row r="43" spans="1:71" s="8" customFormat="1" x14ac:dyDescent="0.3">
      <c r="A43" s="92"/>
      <c r="B43" s="96"/>
      <c r="C43" s="190"/>
      <c r="D43" s="191"/>
      <c r="E43" s="191"/>
      <c r="F43" s="191"/>
      <c r="G43" s="191"/>
      <c r="H43" s="191"/>
      <c r="I43" s="192"/>
      <c r="J43" s="98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2"/>
      <c r="BH43" s="92"/>
      <c r="BI43" s="92"/>
      <c r="BJ43" s="92"/>
      <c r="BK43" s="92"/>
      <c r="BL43" s="92"/>
      <c r="BM43" s="92"/>
      <c r="BN43" s="92"/>
      <c r="BO43" s="92"/>
      <c r="BP43" s="92"/>
      <c r="BQ43" s="92"/>
      <c r="BR43" s="92"/>
      <c r="BS43" s="92"/>
    </row>
    <row r="44" spans="1:71" s="8" customFormat="1" x14ac:dyDescent="0.3">
      <c r="A44" s="92"/>
      <c r="B44" s="96"/>
      <c r="C44" s="190"/>
      <c r="D44" s="191"/>
      <c r="E44" s="191"/>
      <c r="F44" s="191"/>
      <c r="G44" s="191"/>
      <c r="H44" s="191"/>
      <c r="I44" s="192"/>
      <c r="J44" s="98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2"/>
      <c r="BG44" s="92"/>
      <c r="BH44" s="92"/>
      <c r="BI44" s="92"/>
      <c r="BJ44" s="92"/>
      <c r="BK44" s="92"/>
      <c r="BL44" s="92"/>
      <c r="BM44" s="92"/>
      <c r="BN44" s="92"/>
      <c r="BO44" s="92"/>
      <c r="BP44" s="92"/>
      <c r="BQ44" s="92"/>
      <c r="BR44" s="92"/>
      <c r="BS44" s="92"/>
    </row>
    <row r="45" spans="1:71" s="8" customFormat="1" x14ac:dyDescent="0.3">
      <c r="A45" s="92"/>
      <c r="B45" s="96"/>
      <c r="C45" s="190"/>
      <c r="D45" s="191"/>
      <c r="E45" s="191"/>
      <c r="F45" s="191"/>
      <c r="G45" s="191"/>
      <c r="H45" s="191"/>
      <c r="I45" s="192"/>
      <c r="J45" s="98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92"/>
      <c r="BG45" s="92"/>
      <c r="BH45" s="92"/>
      <c r="BI45" s="92"/>
      <c r="BJ45" s="92"/>
      <c r="BK45" s="92"/>
      <c r="BL45" s="92"/>
      <c r="BM45" s="92"/>
      <c r="BN45" s="92"/>
      <c r="BO45" s="92"/>
      <c r="BP45" s="92"/>
      <c r="BQ45" s="92"/>
      <c r="BR45" s="92"/>
      <c r="BS45" s="92"/>
    </row>
    <row r="46" spans="1:71" s="8" customFormat="1" x14ac:dyDescent="0.3">
      <c r="A46" s="92"/>
      <c r="B46" s="96"/>
      <c r="C46" s="190"/>
      <c r="D46" s="191"/>
      <c r="E46" s="191"/>
      <c r="F46" s="191"/>
      <c r="G46" s="191"/>
      <c r="H46" s="191"/>
      <c r="I46" s="192"/>
      <c r="J46" s="98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I46" s="92"/>
      <c r="BJ46" s="92"/>
      <c r="BK46" s="92"/>
      <c r="BL46" s="92"/>
      <c r="BM46" s="92"/>
      <c r="BN46" s="92"/>
      <c r="BO46" s="92"/>
      <c r="BP46" s="92"/>
      <c r="BQ46" s="92"/>
      <c r="BR46" s="92"/>
      <c r="BS46" s="92"/>
    </row>
    <row r="47" spans="1:71" s="8" customFormat="1" x14ac:dyDescent="0.3">
      <c r="A47" s="92"/>
      <c r="B47" s="96"/>
      <c r="C47" s="190"/>
      <c r="D47" s="191"/>
      <c r="E47" s="191"/>
      <c r="F47" s="191"/>
      <c r="G47" s="191"/>
      <c r="H47" s="191"/>
      <c r="I47" s="192"/>
      <c r="J47" s="98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92"/>
      <c r="BG47" s="92"/>
      <c r="BH47" s="92"/>
      <c r="BI47" s="92"/>
      <c r="BJ47" s="92"/>
      <c r="BK47" s="92"/>
      <c r="BL47" s="92"/>
      <c r="BM47" s="92"/>
      <c r="BN47" s="92"/>
      <c r="BO47" s="92"/>
      <c r="BP47" s="92"/>
      <c r="BQ47" s="92"/>
      <c r="BR47" s="92"/>
      <c r="BS47" s="92"/>
    </row>
    <row r="48" spans="1:71" s="8" customFormat="1" x14ac:dyDescent="0.3">
      <c r="A48" s="92"/>
      <c r="B48" s="96"/>
      <c r="C48" s="193"/>
      <c r="D48" s="194"/>
      <c r="E48" s="194"/>
      <c r="F48" s="194"/>
      <c r="G48" s="194"/>
      <c r="H48" s="194"/>
      <c r="I48" s="195"/>
      <c r="J48" s="98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2"/>
      <c r="BJ48" s="92"/>
      <c r="BK48" s="92"/>
      <c r="BL48" s="92"/>
      <c r="BM48" s="92"/>
      <c r="BN48" s="92"/>
      <c r="BO48" s="92"/>
      <c r="BP48" s="92"/>
      <c r="BQ48" s="92"/>
      <c r="BR48" s="92"/>
      <c r="BS48" s="92"/>
    </row>
    <row r="49" spans="1:71" s="8" customFormat="1" ht="15" thickBot="1" x14ac:dyDescent="0.35">
      <c r="A49" s="92"/>
      <c r="B49" s="96"/>
      <c r="C49" s="97"/>
      <c r="D49" s="97"/>
      <c r="E49" s="97"/>
      <c r="F49" s="97"/>
      <c r="G49" s="97"/>
      <c r="H49" s="97"/>
      <c r="I49" s="88"/>
      <c r="J49" s="98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92"/>
      <c r="BJ49" s="92"/>
      <c r="BK49" s="92"/>
      <c r="BL49" s="92"/>
      <c r="BM49" s="92"/>
      <c r="BN49" s="92"/>
      <c r="BO49" s="92"/>
      <c r="BP49" s="92"/>
      <c r="BQ49" s="92"/>
      <c r="BR49" s="92"/>
      <c r="BS49" s="92"/>
    </row>
    <row r="50" spans="1:71" s="6" customFormat="1" ht="27.75" customHeight="1" thickBot="1" x14ac:dyDescent="0.35">
      <c r="A50" s="110"/>
      <c r="B50" s="111"/>
      <c r="C50" s="184" t="s">
        <v>3902</v>
      </c>
      <c r="D50" s="184"/>
      <c r="E50" s="184"/>
      <c r="F50" s="184"/>
      <c r="G50" s="184"/>
      <c r="H50" s="112"/>
      <c r="I50" s="113"/>
      <c r="J50" s="114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10"/>
      <c r="AZ50" s="110"/>
      <c r="BA50" s="110"/>
      <c r="BB50" s="110"/>
      <c r="BC50" s="110"/>
      <c r="BD50" s="110"/>
      <c r="BE50" s="110"/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0"/>
      <c r="BQ50" s="110"/>
      <c r="BR50" s="110"/>
      <c r="BS50" s="110"/>
    </row>
    <row r="51" spans="1:71" s="8" customFormat="1" ht="6.75" customHeight="1" thickBot="1" x14ac:dyDescent="0.35">
      <c r="A51" s="92"/>
      <c r="B51" s="96"/>
      <c r="C51" s="97"/>
      <c r="D51" s="97"/>
      <c r="E51" s="97"/>
      <c r="F51" s="97"/>
      <c r="G51" s="97"/>
      <c r="H51" s="97"/>
      <c r="I51" s="88"/>
      <c r="J51" s="98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92"/>
      <c r="BQ51" s="92"/>
      <c r="BR51" s="92"/>
      <c r="BS51" s="92"/>
    </row>
    <row r="52" spans="1:71" s="107" customFormat="1" ht="23.25" customHeight="1" thickBot="1" x14ac:dyDescent="0.35">
      <c r="A52" s="104"/>
      <c r="B52" s="105"/>
      <c r="C52" s="91" t="s">
        <v>3917</v>
      </c>
      <c r="D52" s="203" t="s">
        <v>3918</v>
      </c>
      <c r="E52" s="203"/>
      <c r="F52" s="203"/>
      <c r="G52" s="204"/>
      <c r="H52" s="57"/>
      <c r="I52" s="109"/>
      <c r="J52" s="106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4"/>
      <c r="BC52" s="104"/>
      <c r="BD52" s="104"/>
      <c r="BE52" s="104"/>
      <c r="BF52" s="104"/>
      <c r="BG52" s="104"/>
      <c r="BH52" s="104"/>
      <c r="BI52" s="104"/>
      <c r="BJ52" s="104"/>
      <c r="BK52" s="104"/>
      <c r="BL52" s="104"/>
      <c r="BM52" s="104"/>
      <c r="BN52" s="104"/>
      <c r="BO52" s="104"/>
      <c r="BP52" s="104"/>
      <c r="BQ52" s="104"/>
      <c r="BR52" s="104"/>
      <c r="BS52" s="104"/>
    </row>
    <row r="53" spans="1:71" s="8" customFormat="1" x14ac:dyDescent="0.3">
      <c r="A53" s="92"/>
      <c r="B53" s="96"/>
      <c r="C53" s="186" t="s">
        <v>3919</v>
      </c>
      <c r="D53" s="186"/>
      <c r="E53" s="186"/>
      <c r="F53" s="186"/>
      <c r="G53" s="186"/>
      <c r="H53" s="89"/>
      <c r="I53" s="88"/>
      <c r="J53" s="98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2"/>
      <c r="BK53" s="92"/>
      <c r="BL53" s="92"/>
      <c r="BM53" s="92"/>
      <c r="BN53" s="92"/>
      <c r="BO53" s="92"/>
      <c r="BP53" s="92"/>
      <c r="BQ53" s="92"/>
      <c r="BR53" s="92"/>
      <c r="BS53" s="92"/>
    </row>
    <row r="54" spans="1:71" s="8" customFormat="1" ht="4.5" customHeight="1" x14ac:dyDescent="0.3">
      <c r="A54" s="92"/>
      <c r="B54" s="96"/>
      <c r="C54" s="97"/>
      <c r="D54" s="97"/>
      <c r="E54" s="97"/>
      <c r="F54" s="97"/>
      <c r="G54" s="97"/>
      <c r="H54" s="97"/>
      <c r="I54" s="88"/>
      <c r="J54" s="98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2"/>
      <c r="BL54" s="92"/>
      <c r="BM54" s="92"/>
      <c r="BN54" s="92"/>
      <c r="BO54" s="92"/>
      <c r="BP54" s="92"/>
      <c r="BQ54" s="92"/>
      <c r="BR54" s="92"/>
      <c r="BS54" s="92"/>
    </row>
    <row r="55" spans="1:71" s="8" customFormat="1" x14ac:dyDescent="0.3">
      <c r="A55" s="92"/>
      <c r="B55" s="96"/>
      <c r="C55" s="187"/>
      <c r="D55" s="188"/>
      <c r="E55" s="188"/>
      <c r="F55" s="188"/>
      <c r="G55" s="188"/>
      <c r="H55" s="188"/>
      <c r="I55" s="189"/>
      <c r="J55" s="98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2"/>
      <c r="BC55" s="92"/>
      <c r="BD55" s="92"/>
      <c r="BE55" s="92"/>
      <c r="BF55" s="92"/>
      <c r="BG55" s="92"/>
      <c r="BH55" s="92"/>
      <c r="BI55" s="92"/>
      <c r="BJ55" s="92"/>
      <c r="BK55" s="92"/>
      <c r="BL55" s="92"/>
      <c r="BM55" s="92"/>
      <c r="BN55" s="92"/>
      <c r="BO55" s="92"/>
      <c r="BP55" s="92"/>
      <c r="BQ55" s="92"/>
      <c r="BR55" s="92"/>
      <c r="BS55" s="92"/>
    </row>
    <row r="56" spans="1:71" s="8" customFormat="1" ht="30" customHeight="1" x14ac:dyDescent="0.3">
      <c r="A56" s="92"/>
      <c r="B56" s="96"/>
      <c r="C56" s="190"/>
      <c r="D56" s="191"/>
      <c r="E56" s="191"/>
      <c r="F56" s="191"/>
      <c r="G56" s="191"/>
      <c r="H56" s="191"/>
      <c r="I56" s="192"/>
      <c r="J56" s="98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  <c r="BH56" s="92"/>
      <c r="BI56" s="92"/>
      <c r="BJ56" s="92"/>
      <c r="BK56" s="92"/>
      <c r="BL56" s="92"/>
      <c r="BM56" s="92"/>
      <c r="BN56" s="92"/>
      <c r="BO56" s="92"/>
      <c r="BP56" s="92"/>
      <c r="BQ56" s="92"/>
      <c r="BR56" s="92"/>
      <c r="BS56" s="92"/>
    </row>
    <row r="57" spans="1:71" s="8" customFormat="1" x14ac:dyDescent="0.3">
      <c r="A57" s="92"/>
      <c r="B57" s="96"/>
      <c r="C57" s="190"/>
      <c r="D57" s="191"/>
      <c r="E57" s="191"/>
      <c r="F57" s="191"/>
      <c r="G57" s="191"/>
      <c r="H57" s="191"/>
      <c r="I57" s="192"/>
      <c r="J57" s="98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2"/>
      <c r="BC57" s="92"/>
      <c r="BD57" s="92"/>
      <c r="BE57" s="92"/>
      <c r="BF57" s="92"/>
      <c r="BG57" s="92"/>
      <c r="BH57" s="92"/>
      <c r="BI57" s="92"/>
      <c r="BJ57" s="92"/>
      <c r="BK57" s="92"/>
      <c r="BL57" s="92"/>
      <c r="BM57" s="92"/>
      <c r="BN57" s="92"/>
      <c r="BO57" s="92"/>
      <c r="BP57" s="92"/>
      <c r="BQ57" s="92"/>
      <c r="BR57" s="92"/>
      <c r="BS57" s="92"/>
    </row>
    <row r="58" spans="1:71" s="8" customFormat="1" x14ac:dyDescent="0.3">
      <c r="A58" s="92"/>
      <c r="B58" s="96"/>
      <c r="C58" s="190"/>
      <c r="D58" s="191"/>
      <c r="E58" s="191"/>
      <c r="F58" s="191"/>
      <c r="G58" s="191"/>
      <c r="H58" s="191"/>
      <c r="I58" s="192"/>
      <c r="J58" s="98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AZ58" s="92"/>
      <c r="BA58" s="92"/>
      <c r="BB58" s="92"/>
      <c r="BC58" s="92"/>
      <c r="BD58" s="92"/>
      <c r="BE58" s="92"/>
      <c r="BF58" s="92"/>
      <c r="BG58" s="92"/>
      <c r="BH58" s="92"/>
      <c r="BI58" s="92"/>
      <c r="BJ58" s="92"/>
      <c r="BK58" s="92"/>
      <c r="BL58" s="92"/>
      <c r="BM58" s="92"/>
      <c r="BN58" s="92"/>
      <c r="BO58" s="92"/>
      <c r="BP58" s="92"/>
      <c r="BQ58" s="92"/>
      <c r="BR58" s="92"/>
      <c r="BS58" s="92"/>
    </row>
    <row r="59" spans="1:71" s="8" customFormat="1" x14ac:dyDescent="0.3">
      <c r="A59" s="92"/>
      <c r="B59" s="96"/>
      <c r="C59" s="190"/>
      <c r="D59" s="191"/>
      <c r="E59" s="191"/>
      <c r="F59" s="191"/>
      <c r="G59" s="191"/>
      <c r="H59" s="191"/>
      <c r="I59" s="192"/>
      <c r="J59" s="98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92"/>
      <c r="BB59" s="92"/>
      <c r="BC59" s="92"/>
      <c r="BD59" s="92"/>
      <c r="BE59" s="92"/>
      <c r="BF59" s="92"/>
      <c r="BG59" s="92"/>
      <c r="BH59" s="92"/>
      <c r="BI59" s="92"/>
      <c r="BJ59" s="92"/>
      <c r="BK59" s="92"/>
      <c r="BL59" s="92"/>
      <c r="BM59" s="92"/>
      <c r="BN59" s="92"/>
      <c r="BO59" s="92"/>
      <c r="BP59" s="92"/>
      <c r="BQ59" s="92"/>
      <c r="BR59" s="92"/>
      <c r="BS59" s="92"/>
    </row>
    <row r="60" spans="1:71" s="8" customFormat="1" ht="30" customHeight="1" x14ac:dyDescent="0.3">
      <c r="A60" s="92"/>
      <c r="B60" s="96"/>
      <c r="C60" s="190"/>
      <c r="D60" s="191"/>
      <c r="E60" s="191"/>
      <c r="F60" s="191"/>
      <c r="G60" s="191"/>
      <c r="H60" s="191"/>
      <c r="I60" s="192"/>
      <c r="J60" s="98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92"/>
      <c r="AS60" s="92"/>
      <c r="AT60" s="92"/>
      <c r="AU60" s="92"/>
      <c r="AV60" s="92"/>
      <c r="AW60" s="92"/>
      <c r="AX60" s="92"/>
      <c r="AY60" s="92"/>
      <c r="AZ60" s="92"/>
      <c r="BA60" s="92"/>
      <c r="BB60" s="92"/>
      <c r="BC60" s="92"/>
      <c r="BD60" s="92"/>
      <c r="BE60" s="92"/>
      <c r="BF60" s="92"/>
      <c r="BG60" s="92"/>
      <c r="BH60" s="92"/>
      <c r="BI60" s="92"/>
      <c r="BJ60" s="92"/>
      <c r="BK60" s="92"/>
      <c r="BL60" s="92"/>
      <c r="BM60" s="92"/>
      <c r="BN60" s="92"/>
      <c r="BO60" s="92"/>
      <c r="BP60" s="92"/>
      <c r="BQ60" s="92"/>
      <c r="BR60" s="92"/>
      <c r="BS60" s="92"/>
    </row>
    <row r="61" spans="1:71" s="8" customFormat="1" x14ac:dyDescent="0.3">
      <c r="A61" s="92"/>
      <c r="B61" s="96"/>
      <c r="C61" s="190"/>
      <c r="D61" s="191"/>
      <c r="E61" s="191"/>
      <c r="F61" s="191"/>
      <c r="G61" s="191"/>
      <c r="H61" s="191"/>
      <c r="I61" s="192"/>
      <c r="J61" s="98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2"/>
      <c r="AT61" s="92"/>
      <c r="AU61" s="92"/>
      <c r="AV61" s="92"/>
      <c r="AW61" s="92"/>
      <c r="AX61" s="92"/>
      <c r="AY61" s="92"/>
      <c r="AZ61" s="92"/>
      <c r="BA61" s="92"/>
      <c r="BB61" s="92"/>
      <c r="BC61" s="92"/>
      <c r="BD61" s="92"/>
      <c r="BE61" s="92"/>
      <c r="BF61" s="92"/>
      <c r="BG61" s="92"/>
      <c r="BH61" s="92"/>
      <c r="BI61" s="92"/>
      <c r="BJ61" s="92"/>
      <c r="BK61" s="92"/>
      <c r="BL61" s="92"/>
      <c r="BM61" s="92"/>
      <c r="BN61" s="92"/>
      <c r="BO61" s="92"/>
      <c r="BP61" s="92"/>
      <c r="BQ61" s="92"/>
      <c r="BR61" s="92"/>
      <c r="BS61" s="92"/>
    </row>
    <row r="62" spans="1:71" s="8" customFormat="1" x14ac:dyDescent="0.3">
      <c r="A62" s="92"/>
      <c r="B62" s="96"/>
      <c r="C62" s="190"/>
      <c r="D62" s="191"/>
      <c r="E62" s="191"/>
      <c r="F62" s="191"/>
      <c r="G62" s="191"/>
      <c r="H62" s="191"/>
      <c r="I62" s="192"/>
      <c r="J62" s="98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92"/>
      <c r="BD62" s="92"/>
      <c r="BE62" s="92"/>
      <c r="BF62" s="92"/>
      <c r="BG62" s="92"/>
      <c r="BH62" s="92"/>
      <c r="BI62" s="92"/>
      <c r="BJ62" s="92"/>
      <c r="BK62" s="92"/>
      <c r="BL62" s="92"/>
      <c r="BM62" s="92"/>
      <c r="BN62" s="92"/>
      <c r="BO62" s="92"/>
      <c r="BP62" s="92"/>
      <c r="BQ62" s="92"/>
      <c r="BR62" s="92"/>
      <c r="BS62" s="92"/>
    </row>
    <row r="63" spans="1:71" s="8" customFormat="1" x14ac:dyDescent="0.3">
      <c r="A63" s="92"/>
      <c r="B63" s="96"/>
      <c r="C63" s="193"/>
      <c r="D63" s="194"/>
      <c r="E63" s="194"/>
      <c r="F63" s="194"/>
      <c r="G63" s="194"/>
      <c r="H63" s="194"/>
      <c r="I63" s="195"/>
      <c r="J63" s="98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2"/>
      <c r="BC63" s="92"/>
      <c r="BD63" s="92"/>
      <c r="BE63" s="92"/>
      <c r="BF63" s="92"/>
      <c r="BG63" s="92"/>
      <c r="BH63" s="92"/>
      <c r="BI63" s="92"/>
      <c r="BJ63" s="92"/>
      <c r="BK63" s="92"/>
      <c r="BL63" s="92"/>
      <c r="BM63" s="92"/>
      <c r="BN63" s="92"/>
      <c r="BO63" s="92"/>
      <c r="BP63" s="92"/>
      <c r="BQ63" s="92"/>
      <c r="BR63" s="92"/>
      <c r="BS63" s="92"/>
    </row>
    <row r="64" spans="1:71" s="8" customFormat="1" ht="15" thickBot="1" x14ac:dyDescent="0.35">
      <c r="A64" s="92"/>
      <c r="B64" s="86"/>
      <c r="C64" s="87"/>
      <c r="D64" s="87"/>
      <c r="E64" s="87"/>
      <c r="F64" s="87"/>
      <c r="G64" s="87"/>
      <c r="H64" s="87"/>
      <c r="I64" s="87"/>
      <c r="J64" s="108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BM64" s="92"/>
      <c r="BN64" s="92"/>
      <c r="BO64" s="92"/>
      <c r="BP64" s="92"/>
      <c r="BQ64" s="92"/>
      <c r="BR64" s="92"/>
      <c r="BS64" s="92"/>
    </row>
    <row r="65" spans="2:12" x14ac:dyDescent="0.3">
      <c r="B65" s="80"/>
      <c r="J65" s="80"/>
      <c r="K65" s="80"/>
    </row>
    <row r="66" spans="2:12" x14ac:dyDescent="0.3">
      <c r="B66" s="80"/>
      <c r="J66" s="80"/>
      <c r="K66" s="80"/>
    </row>
    <row r="67" spans="2:12" x14ac:dyDescent="0.3">
      <c r="B67" s="80"/>
      <c r="J67" s="80"/>
      <c r="K67" s="80"/>
    </row>
    <row r="68" spans="2:12" ht="27.75" customHeight="1" x14ac:dyDescent="0.3">
      <c r="B68" s="80"/>
      <c r="J68" s="80"/>
      <c r="K68" s="80"/>
    </row>
    <row r="69" spans="2:12" x14ac:dyDescent="0.3">
      <c r="B69" s="80"/>
      <c r="C69" s="80"/>
      <c r="D69" s="80"/>
      <c r="E69" s="80"/>
      <c r="F69" s="80"/>
      <c r="G69" s="80"/>
      <c r="H69" s="80"/>
      <c r="I69" s="83"/>
      <c r="J69" s="80"/>
      <c r="K69" s="80"/>
    </row>
    <row r="70" spans="2:12" x14ac:dyDescent="0.3">
      <c r="B70" s="80"/>
      <c r="C70" s="80"/>
      <c r="D70" s="80"/>
      <c r="E70" s="80"/>
      <c r="F70" s="80"/>
      <c r="G70" s="80"/>
      <c r="H70" s="80"/>
      <c r="I70" s="83"/>
      <c r="J70" s="80"/>
      <c r="K70" s="80"/>
    </row>
    <row r="71" spans="2:12" x14ac:dyDescent="0.3">
      <c r="B71" s="80"/>
      <c r="C71" s="80"/>
      <c r="D71" s="80"/>
      <c r="E71" s="80"/>
      <c r="F71" s="80"/>
      <c r="G71" s="80"/>
      <c r="H71" s="80"/>
      <c r="I71" s="83"/>
      <c r="J71" s="80"/>
      <c r="K71" s="80"/>
    </row>
    <row r="72" spans="2:12" x14ac:dyDescent="0.3">
      <c r="B72" s="80"/>
      <c r="C72" s="80"/>
      <c r="D72" s="80"/>
      <c r="E72" s="80"/>
      <c r="F72" s="80"/>
      <c r="G72" s="80"/>
      <c r="H72" s="80"/>
      <c r="I72" s="83"/>
      <c r="J72" s="80"/>
      <c r="K72" s="80"/>
    </row>
    <row r="73" spans="2:12" x14ac:dyDescent="0.3">
      <c r="B73" s="80"/>
      <c r="C73" s="80"/>
      <c r="D73" s="80"/>
      <c r="E73" s="80"/>
      <c r="F73" s="80"/>
      <c r="G73" s="80"/>
      <c r="H73" s="80"/>
      <c r="I73" s="83"/>
      <c r="J73" s="80"/>
      <c r="K73" s="80"/>
    </row>
    <row r="74" spans="2:12" x14ac:dyDescent="0.3">
      <c r="B74" s="80"/>
      <c r="C74" s="80"/>
      <c r="D74" s="80"/>
      <c r="E74" s="80"/>
      <c r="F74" s="80"/>
      <c r="G74" s="80"/>
      <c r="H74" s="80"/>
      <c r="I74" s="83"/>
      <c r="J74" s="80"/>
      <c r="K74" s="80"/>
      <c r="L74" s="80"/>
    </row>
    <row r="75" spans="2:12" ht="30" customHeight="1" x14ac:dyDescent="0.3">
      <c r="B75" s="80"/>
      <c r="C75" s="80"/>
      <c r="D75" s="80"/>
      <c r="E75" s="80"/>
      <c r="F75" s="80"/>
      <c r="G75" s="80"/>
      <c r="H75" s="80"/>
      <c r="I75" s="83"/>
      <c r="J75" s="80"/>
      <c r="K75" s="80"/>
    </row>
    <row r="76" spans="2:12" x14ac:dyDescent="0.3">
      <c r="B76" s="80"/>
      <c r="C76" s="80"/>
      <c r="D76" s="80"/>
      <c r="E76" s="80"/>
      <c r="F76" s="80"/>
      <c r="G76" s="80"/>
      <c r="H76" s="80"/>
      <c r="I76" s="83"/>
      <c r="J76" s="80"/>
      <c r="K76" s="80"/>
    </row>
    <row r="77" spans="2:12" x14ac:dyDescent="0.3">
      <c r="B77" s="80"/>
      <c r="C77" s="80"/>
      <c r="D77" s="80"/>
      <c r="E77" s="80"/>
      <c r="F77" s="80"/>
      <c r="G77" s="80"/>
      <c r="H77" s="80"/>
      <c r="I77" s="83"/>
      <c r="J77" s="80"/>
      <c r="K77" s="80"/>
    </row>
    <row r="78" spans="2:12" ht="30" customHeight="1" x14ac:dyDescent="0.3">
      <c r="B78" s="80"/>
      <c r="C78" s="80"/>
      <c r="D78" s="80"/>
      <c r="E78" s="80"/>
      <c r="F78" s="80"/>
      <c r="G78" s="80"/>
      <c r="H78" s="80"/>
      <c r="I78" s="83"/>
      <c r="J78" s="80"/>
      <c r="K78" s="80"/>
    </row>
    <row r="79" spans="2:12" x14ac:dyDescent="0.3">
      <c r="B79" s="80"/>
      <c r="C79" s="80"/>
      <c r="D79" s="80"/>
      <c r="E79" s="80"/>
      <c r="F79" s="80"/>
      <c r="G79" s="80"/>
      <c r="H79" s="80"/>
      <c r="I79" s="83"/>
      <c r="J79" s="80"/>
      <c r="K79" s="80"/>
    </row>
    <row r="80" spans="2:12" x14ac:dyDescent="0.3">
      <c r="B80" s="80"/>
      <c r="C80" s="80"/>
      <c r="D80" s="80"/>
      <c r="E80" s="80"/>
      <c r="F80" s="80"/>
      <c r="G80" s="80"/>
      <c r="H80" s="80"/>
      <c r="I80" s="83"/>
      <c r="J80" s="80"/>
      <c r="K80" s="80"/>
    </row>
    <row r="81" spans="2:12" ht="28.5" customHeight="1" x14ac:dyDescent="0.3">
      <c r="B81" s="80"/>
      <c r="C81" s="80"/>
      <c r="D81" s="80"/>
      <c r="E81" s="80"/>
      <c r="F81" s="80"/>
      <c r="G81" s="80"/>
      <c r="H81" s="80"/>
      <c r="I81" s="83"/>
      <c r="J81" s="80"/>
      <c r="K81" s="80"/>
    </row>
    <row r="82" spans="2:12" ht="15" customHeight="1" x14ac:dyDescent="0.3">
      <c r="B82" s="80"/>
      <c r="C82" s="80"/>
      <c r="D82" s="80"/>
      <c r="E82" s="80"/>
      <c r="F82" s="80"/>
      <c r="G82" s="80"/>
      <c r="H82" s="80"/>
      <c r="I82" s="83"/>
      <c r="J82" s="80"/>
      <c r="K82" s="80"/>
    </row>
    <row r="83" spans="2:12" x14ac:dyDescent="0.3">
      <c r="B83" s="80"/>
      <c r="C83" s="80"/>
      <c r="D83" s="80"/>
      <c r="E83" s="80"/>
      <c r="F83" s="80"/>
      <c r="G83" s="80"/>
      <c r="H83" s="80"/>
      <c r="I83" s="83"/>
      <c r="J83" s="80"/>
      <c r="K83" s="80"/>
    </row>
    <row r="84" spans="2:12" x14ac:dyDescent="0.3">
      <c r="B84" s="80"/>
      <c r="C84" s="80"/>
      <c r="D84" s="80"/>
      <c r="E84" s="80"/>
      <c r="F84" s="80"/>
      <c r="G84" s="80"/>
      <c r="H84" s="80"/>
      <c r="I84" s="83"/>
      <c r="J84" s="80"/>
      <c r="K84" s="80"/>
    </row>
    <row r="85" spans="2:12" ht="29.25" customHeight="1" x14ac:dyDescent="0.3">
      <c r="B85" s="80"/>
      <c r="C85" s="80"/>
      <c r="D85" s="80"/>
      <c r="E85" s="80"/>
      <c r="F85" s="80"/>
      <c r="G85" s="80"/>
      <c r="H85" s="80"/>
      <c r="I85" s="83"/>
      <c r="J85" s="80"/>
      <c r="K85" s="80"/>
    </row>
    <row r="86" spans="2:12" x14ac:dyDescent="0.3">
      <c r="B86" s="80"/>
      <c r="C86" s="80"/>
      <c r="D86" s="80"/>
      <c r="E86" s="80"/>
      <c r="F86" s="80"/>
      <c r="G86" s="80"/>
      <c r="H86" s="80"/>
      <c r="I86" s="83"/>
      <c r="J86" s="80"/>
      <c r="K86" s="80"/>
    </row>
    <row r="87" spans="2:12" x14ac:dyDescent="0.3">
      <c r="B87" s="80"/>
      <c r="C87" s="80"/>
      <c r="D87" s="80"/>
      <c r="E87" s="80"/>
      <c r="F87" s="80"/>
      <c r="G87" s="80"/>
      <c r="H87" s="80"/>
      <c r="I87" s="83"/>
      <c r="J87" s="80"/>
      <c r="K87" s="80"/>
      <c r="L87" s="80"/>
    </row>
    <row r="88" spans="2:12" ht="31.5" customHeight="1" x14ac:dyDescent="0.3">
      <c r="B88" s="80"/>
      <c r="C88" s="80"/>
      <c r="D88" s="80"/>
      <c r="E88" s="80"/>
      <c r="F88" s="80"/>
      <c r="G88" s="80"/>
      <c r="H88" s="80"/>
      <c r="I88" s="83"/>
      <c r="J88" s="80"/>
      <c r="K88" s="80"/>
    </row>
    <row r="89" spans="2:12" x14ac:dyDescent="0.3">
      <c r="B89" s="80"/>
      <c r="C89" s="80"/>
      <c r="D89" s="80"/>
      <c r="E89" s="80"/>
      <c r="F89" s="80"/>
      <c r="G89" s="80"/>
      <c r="H89" s="80"/>
      <c r="I89" s="83"/>
      <c r="J89" s="80"/>
      <c r="K89" s="80"/>
    </row>
    <row r="90" spans="2:12" x14ac:dyDescent="0.3">
      <c r="B90" s="80"/>
      <c r="C90" s="80"/>
      <c r="D90" s="80"/>
      <c r="E90" s="80"/>
      <c r="F90" s="80"/>
      <c r="G90" s="80"/>
      <c r="H90" s="80"/>
      <c r="I90" s="83"/>
      <c r="J90" s="80"/>
      <c r="K90" s="80"/>
    </row>
    <row r="91" spans="2:12" x14ac:dyDescent="0.3">
      <c r="B91" s="80"/>
      <c r="C91" s="80"/>
      <c r="D91" s="80"/>
      <c r="E91" s="80"/>
      <c r="F91" s="80"/>
      <c r="G91" s="80"/>
      <c r="H91" s="80"/>
      <c r="I91" s="83"/>
      <c r="J91" s="80"/>
      <c r="K91" s="80"/>
    </row>
    <row r="92" spans="2:12" x14ac:dyDescent="0.3">
      <c r="B92" s="80"/>
      <c r="C92" s="80"/>
      <c r="D92" s="80"/>
      <c r="E92" s="80"/>
      <c r="F92" s="80"/>
      <c r="G92" s="80"/>
      <c r="H92" s="80"/>
      <c r="I92" s="83"/>
      <c r="J92" s="80"/>
      <c r="K92" s="80"/>
      <c r="L92" s="80"/>
    </row>
    <row r="93" spans="2:12" x14ac:dyDescent="0.3">
      <c r="B93" s="80"/>
      <c r="C93" s="80"/>
      <c r="D93" s="80"/>
      <c r="E93" s="80"/>
      <c r="F93" s="80"/>
      <c r="G93" s="80"/>
      <c r="H93" s="80"/>
      <c r="I93" s="83"/>
      <c r="J93" s="80"/>
      <c r="K93" s="80"/>
      <c r="L93" s="80"/>
    </row>
    <row r="94" spans="2:12" x14ac:dyDescent="0.3">
      <c r="B94" s="80"/>
      <c r="C94" s="80"/>
      <c r="D94" s="80"/>
      <c r="E94" s="80"/>
      <c r="F94" s="80"/>
      <c r="G94" s="80"/>
      <c r="H94" s="80"/>
      <c r="I94" s="83"/>
      <c r="J94" s="80"/>
      <c r="K94" s="80"/>
      <c r="L94" s="80"/>
    </row>
    <row r="95" spans="2:12" x14ac:dyDescent="0.3">
      <c r="B95" s="80"/>
      <c r="C95" s="80"/>
      <c r="D95" s="80"/>
      <c r="E95" s="80"/>
      <c r="F95" s="80"/>
      <c r="G95" s="80"/>
      <c r="H95" s="80"/>
      <c r="I95" s="83"/>
      <c r="J95" s="80"/>
      <c r="K95" s="80"/>
      <c r="L95" s="80"/>
    </row>
    <row r="96" spans="2:12" x14ac:dyDescent="0.3">
      <c r="B96" s="80"/>
      <c r="C96" s="80"/>
      <c r="D96" s="80"/>
      <c r="E96" s="80"/>
      <c r="F96" s="80"/>
      <c r="G96" s="80"/>
      <c r="H96" s="80"/>
      <c r="I96" s="83"/>
      <c r="J96" s="80"/>
      <c r="K96" s="80"/>
      <c r="L96" s="80"/>
    </row>
    <row r="97" spans="2:14" x14ac:dyDescent="0.3">
      <c r="B97" s="80"/>
      <c r="C97" s="80"/>
      <c r="D97" s="80"/>
      <c r="E97" s="80"/>
      <c r="F97" s="80"/>
      <c r="G97" s="80"/>
      <c r="H97" s="80"/>
      <c r="I97" s="83"/>
      <c r="J97" s="80"/>
      <c r="K97" s="80"/>
      <c r="L97" s="80"/>
    </row>
    <row r="98" spans="2:14" x14ac:dyDescent="0.3">
      <c r="B98" s="80"/>
      <c r="C98" s="80"/>
      <c r="D98" s="80"/>
      <c r="E98" s="80"/>
      <c r="F98" s="80"/>
      <c r="G98" s="80"/>
      <c r="H98" s="80"/>
      <c r="I98" s="83"/>
      <c r="J98" s="80"/>
      <c r="K98" s="80"/>
      <c r="L98" s="80"/>
    </row>
    <row r="99" spans="2:14" x14ac:dyDescent="0.3">
      <c r="B99" s="80"/>
      <c r="C99" s="80"/>
      <c r="D99" s="80"/>
      <c r="E99" s="80"/>
      <c r="F99" s="80"/>
      <c r="G99" s="80"/>
      <c r="H99" s="80"/>
      <c r="I99" s="83"/>
      <c r="J99" s="80"/>
      <c r="K99" s="80"/>
      <c r="L99" s="80"/>
    </row>
    <row r="100" spans="2:14" x14ac:dyDescent="0.3">
      <c r="B100" s="80"/>
      <c r="C100" s="80"/>
      <c r="D100" s="80"/>
      <c r="E100" s="80"/>
      <c r="F100" s="80"/>
      <c r="G100" s="80"/>
      <c r="H100" s="80"/>
      <c r="I100" s="83"/>
      <c r="J100" s="80"/>
      <c r="K100" s="80"/>
      <c r="L100" s="80"/>
    </row>
    <row r="101" spans="2:14" ht="25.5" customHeight="1" x14ac:dyDescent="0.3">
      <c r="B101" s="80"/>
      <c r="C101" s="80"/>
      <c r="D101" s="80"/>
      <c r="E101" s="80"/>
      <c r="F101" s="80"/>
      <c r="G101" s="80"/>
      <c r="H101" s="80"/>
      <c r="I101" s="83"/>
      <c r="J101" s="80"/>
      <c r="K101" s="80"/>
      <c r="L101" s="80"/>
    </row>
    <row r="102" spans="2:14" x14ac:dyDescent="0.3">
      <c r="B102" s="80"/>
      <c r="C102" s="80"/>
      <c r="D102" s="80"/>
      <c r="E102" s="80"/>
      <c r="F102" s="80"/>
      <c r="G102" s="80"/>
      <c r="H102" s="80"/>
      <c r="I102" s="83"/>
      <c r="J102" s="80"/>
      <c r="K102" s="80"/>
      <c r="L102" s="80"/>
    </row>
    <row r="103" spans="2:14" x14ac:dyDescent="0.3">
      <c r="B103" s="80"/>
      <c r="C103" s="80"/>
      <c r="D103" s="80"/>
      <c r="E103" s="80"/>
      <c r="F103" s="80"/>
      <c r="G103" s="80"/>
      <c r="H103" s="80"/>
      <c r="I103" s="83"/>
      <c r="J103" s="80"/>
      <c r="K103" s="80"/>
      <c r="L103" s="80"/>
    </row>
    <row r="104" spans="2:14" x14ac:dyDescent="0.3">
      <c r="B104" s="80"/>
      <c r="C104" s="80"/>
      <c r="D104" s="80"/>
      <c r="E104" s="80"/>
      <c r="F104" s="80"/>
      <c r="G104" s="80"/>
      <c r="H104" s="80"/>
      <c r="I104" s="83"/>
      <c r="J104" s="80"/>
      <c r="K104" s="80"/>
      <c r="L104" s="80"/>
    </row>
    <row r="105" spans="2:14" x14ac:dyDescent="0.3">
      <c r="B105" s="80"/>
      <c r="C105" s="80"/>
      <c r="D105" s="80"/>
      <c r="E105" s="80"/>
      <c r="F105" s="80"/>
      <c r="G105" s="80"/>
      <c r="H105" s="80"/>
      <c r="I105" s="83"/>
      <c r="J105" s="80"/>
      <c r="K105" s="80"/>
      <c r="L105" s="80"/>
    </row>
    <row r="106" spans="2:14" x14ac:dyDescent="0.3">
      <c r="B106" s="80"/>
      <c r="C106" s="80"/>
      <c r="D106" s="80"/>
      <c r="E106" s="80"/>
      <c r="F106" s="80"/>
      <c r="G106" s="80"/>
      <c r="H106" s="80"/>
      <c r="I106" s="83"/>
      <c r="J106" s="80"/>
      <c r="K106" s="80"/>
      <c r="L106" s="80"/>
      <c r="N106" s="80"/>
    </row>
    <row r="107" spans="2:14" x14ac:dyDescent="0.3">
      <c r="B107" s="80"/>
      <c r="C107" s="80"/>
      <c r="D107" s="80"/>
      <c r="E107" s="80"/>
      <c r="F107" s="80"/>
      <c r="G107" s="80"/>
      <c r="H107" s="80"/>
      <c r="I107" s="83"/>
      <c r="J107" s="80"/>
      <c r="K107" s="80"/>
      <c r="L107" s="80"/>
    </row>
    <row r="108" spans="2:14" x14ac:dyDescent="0.3">
      <c r="B108" s="80"/>
      <c r="C108" s="80"/>
      <c r="D108" s="80"/>
      <c r="E108" s="80"/>
      <c r="F108" s="80"/>
      <c r="G108" s="80"/>
      <c r="H108" s="80"/>
      <c r="I108" s="83"/>
      <c r="J108" s="80"/>
      <c r="K108" s="80"/>
      <c r="L108" s="80"/>
    </row>
    <row r="109" spans="2:14" x14ac:dyDescent="0.3">
      <c r="B109" s="80"/>
      <c r="C109" s="80"/>
      <c r="D109" s="80"/>
      <c r="E109" s="80"/>
      <c r="F109" s="80"/>
      <c r="G109" s="80"/>
      <c r="H109" s="80"/>
      <c r="I109" s="83"/>
      <c r="J109" s="80"/>
      <c r="K109" s="80"/>
      <c r="L109" s="80"/>
    </row>
    <row r="110" spans="2:14" x14ac:dyDescent="0.3">
      <c r="B110" s="80"/>
      <c r="C110" s="80"/>
      <c r="D110" s="80"/>
      <c r="E110" s="80"/>
      <c r="F110" s="80"/>
      <c r="G110" s="80"/>
      <c r="H110" s="80"/>
      <c r="I110" s="83"/>
      <c r="J110" s="80"/>
      <c r="K110" s="80"/>
      <c r="L110" s="80"/>
    </row>
    <row r="111" spans="2:14" x14ac:dyDescent="0.3">
      <c r="B111" s="80"/>
      <c r="C111" s="80"/>
      <c r="D111" s="80"/>
      <c r="E111" s="80"/>
      <c r="F111" s="80"/>
      <c r="G111" s="80"/>
      <c r="H111" s="80"/>
      <c r="I111" s="83"/>
      <c r="J111" s="80"/>
      <c r="K111" s="80"/>
      <c r="L111" s="80"/>
    </row>
    <row r="112" spans="2:14" x14ac:dyDescent="0.3">
      <c r="B112" s="80"/>
      <c r="C112" s="80"/>
      <c r="D112" s="80"/>
      <c r="E112" s="80"/>
      <c r="F112" s="80"/>
      <c r="G112" s="80"/>
      <c r="H112" s="80"/>
      <c r="I112" s="83"/>
      <c r="J112" s="80"/>
      <c r="K112" s="80"/>
      <c r="L112" s="80"/>
    </row>
    <row r="113" spans="2:12" x14ac:dyDescent="0.3">
      <c r="B113" s="80"/>
      <c r="C113" s="80"/>
      <c r="D113" s="80"/>
      <c r="E113" s="80"/>
      <c r="F113" s="80"/>
      <c r="G113" s="80"/>
      <c r="H113" s="80"/>
      <c r="I113" s="83"/>
      <c r="J113" s="80"/>
      <c r="K113" s="80"/>
      <c r="L113" s="80"/>
    </row>
    <row r="114" spans="2:12" x14ac:dyDescent="0.3">
      <c r="B114" s="80"/>
      <c r="C114" s="80"/>
      <c r="D114" s="80"/>
      <c r="E114" s="80"/>
      <c r="F114" s="80"/>
      <c r="G114" s="80"/>
      <c r="H114" s="80"/>
      <c r="I114" s="83"/>
      <c r="J114" s="80"/>
      <c r="K114" s="80"/>
      <c r="L114" s="80"/>
    </row>
    <row r="115" spans="2:12" x14ac:dyDescent="0.3">
      <c r="C115" s="80"/>
      <c r="D115" s="80"/>
      <c r="E115" s="80"/>
      <c r="F115" s="80"/>
      <c r="G115" s="80"/>
      <c r="H115" s="80"/>
      <c r="I115" s="83"/>
      <c r="J115" s="80"/>
      <c r="K115" s="80"/>
      <c r="L115" s="80"/>
    </row>
  </sheetData>
  <sheetProtection sheet="1" objects="1" scenarios="1" autoFilter="0"/>
  <mergeCells count="20">
    <mergeCell ref="C53:G53"/>
    <mergeCell ref="C55:I63"/>
    <mergeCell ref="C5:I6"/>
    <mergeCell ref="C10:G10"/>
    <mergeCell ref="C14:G14"/>
    <mergeCell ref="C16:I24"/>
    <mergeCell ref="C27:G27"/>
    <mergeCell ref="D29:G29"/>
    <mergeCell ref="D31:G31"/>
    <mergeCell ref="D33:G33"/>
    <mergeCell ref="D35:G35"/>
    <mergeCell ref="C40:I48"/>
    <mergeCell ref="C50:G50"/>
    <mergeCell ref="C38:G38"/>
    <mergeCell ref="D52:G52"/>
    <mergeCell ref="C4:I4"/>
    <mergeCell ref="C12:G12"/>
    <mergeCell ref="C26:G26"/>
    <mergeCell ref="C37:G37"/>
    <mergeCell ref="C8:G8"/>
  </mergeCells>
  <conditionalFormatting sqref="C16:I24">
    <cfRule type="cellIs" dxfId="118" priority="17" operator="equal">
      <formula>0</formula>
    </cfRule>
  </conditionalFormatting>
  <conditionalFormatting sqref="I8">
    <cfRule type="cellIs" dxfId="117" priority="16" operator="equal">
      <formula>0</formula>
    </cfRule>
  </conditionalFormatting>
  <conditionalFormatting sqref="I12">
    <cfRule type="cellIs" dxfId="116" priority="15" operator="equal">
      <formula>0</formula>
    </cfRule>
  </conditionalFormatting>
  <conditionalFormatting sqref="I14">
    <cfRule type="cellIs" dxfId="115" priority="14" operator="equal">
      <formula>0</formula>
    </cfRule>
  </conditionalFormatting>
  <conditionalFormatting sqref="I29">
    <cfRule type="cellIs" dxfId="114" priority="12" operator="equal">
      <formula>0</formula>
    </cfRule>
  </conditionalFormatting>
  <conditionalFormatting sqref="I31">
    <cfRule type="cellIs" dxfId="113" priority="11" operator="equal">
      <formula>0</formula>
    </cfRule>
  </conditionalFormatting>
  <conditionalFormatting sqref="I33">
    <cfRule type="cellIs" dxfId="112" priority="10" operator="equal">
      <formula>0</formula>
    </cfRule>
  </conditionalFormatting>
  <conditionalFormatting sqref="I35">
    <cfRule type="cellIs" dxfId="111" priority="9" operator="equal">
      <formula>0</formula>
    </cfRule>
  </conditionalFormatting>
  <conditionalFormatting sqref="I37">
    <cfRule type="cellIs" dxfId="110" priority="8" operator="equal">
      <formula>0</formula>
    </cfRule>
  </conditionalFormatting>
  <conditionalFormatting sqref="I50">
    <cfRule type="cellIs" dxfId="109" priority="7" operator="equal">
      <formula>0</formula>
    </cfRule>
  </conditionalFormatting>
  <conditionalFormatting sqref="I52">
    <cfRule type="cellIs" dxfId="108" priority="6" operator="equal">
      <formula>0</formula>
    </cfRule>
  </conditionalFormatting>
  <conditionalFormatting sqref="C40:I48">
    <cfRule type="cellIs" dxfId="107" priority="5" operator="equal">
      <formula>0</formula>
    </cfRule>
  </conditionalFormatting>
  <conditionalFormatting sqref="I26">
    <cfRule type="cellIs" dxfId="106" priority="3" operator="equal">
      <formula>0</formula>
    </cfRule>
  </conditionalFormatting>
  <conditionalFormatting sqref="C55:I63">
    <cfRule type="cellIs" dxfId="105" priority="2" operator="equal">
      <formula>0</formula>
    </cfRule>
  </conditionalFormatting>
  <conditionalFormatting sqref="D35:G35">
    <cfRule type="cellIs" dxfId="104" priority="1" operator="equal">
      <formula>0</formula>
    </cfRule>
  </conditionalFormatting>
  <dataValidations count="1">
    <dataValidation type="list" allowBlank="1" showInputMessage="1" showErrorMessage="1" sqref="I37 I50 I12:I15 I29 I31 I33 I35 I52">
      <formula1>#REF!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YC83"/>
  <sheetViews>
    <sheetView showGridLines="0" showRowColHeaders="0" showZeros="0" tabSelected="1" zoomScaleNormal="100" workbookViewId="0">
      <pane ySplit="3" topLeftCell="A4" activePane="bottomLeft" state="frozen"/>
      <selection pane="bottomLeft" activeCell="A5" sqref="A5:AV7"/>
    </sheetView>
  </sheetViews>
  <sheetFormatPr baseColWidth="10" defaultColWidth="2.6640625" defaultRowHeight="12" customHeight="1" x14ac:dyDescent="0.3"/>
  <cols>
    <col min="1" max="31" width="2.6640625" style="1"/>
    <col min="32" max="32" width="2.77734375" style="1" customWidth="1"/>
    <col min="33" max="653" width="2.6640625" style="1"/>
  </cols>
  <sheetData>
    <row r="1" spans="1:48" ht="12" customHeight="1" thickTop="1" x14ac:dyDescent="0.3">
      <c r="A1" s="122"/>
      <c r="B1" s="122"/>
      <c r="C1" s="122"/>
      <c r="D1" s="327" t="s">
        <v>3927</v>
      </c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  <c r="AB1" s="327"/>
      <c r="AC1" s="327"/>
      <c r="AD1" s="327"/>
      <c r="AE1" s="327"/>
      <c r="AF1" s="327"/>
      <c r="AG1" s="327"/>
      <c r="AH1" s="327"/>
      <c r="AI1" s="327"/>
      <c r="AJ1" s="327"/>
      <c r="AK1" s="327"/>
      <c r="AL1" s="327"/>
      <c r="AM1" s="327"/>
      <c r="AN1" s="328" t="s">
        <v>0</v>
      </c>
      <c r="AO1" s="329"/>
      <c r="AP1" s="329"/>
      <c r="AQ1" s="329"/>
      <c r="AR1" s="329"/>
      <c r="AS1" s="329"/>
      <c r="AT1" s="329"/>
      <c r="AU1" s="329"/>
      <c r="AV1" s="330"/>
    </row>
    <row r="2" spans="1:48" ht="12" customHeight="1" x14ac:dyDescent="0.3">
      <c r="A2" s="122"/>
      <c r="B2" s="122"/>
      <c r="C2" s="122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7"/>
      <c r="X2" s="327"/>
      <c r="Y2" s="327"/>
      <c r="Z2" s="327"/>
      <c r="AA2" s="327"/>
      <c r="AB2" s="327"/>
      <c r="AC2" s="327"/>
      <c r="AD2" s="327"/>
      <c r="AE2" s="327"/>
      <c r="AF2" s="327"/>
      <c r="AG2" s="327"/>
      <c r="AH2" s="327"/>
      <c r="AI2" s="327"/>
      <c r="AJ2" s="327"/>
      <c r="AK2" s="327"/>
      <c r="AL2" s="327"/>
      <c r="AM2" s="327"/>
      <c r="AN2" s="331"/>
      <c r="AO2" s="332"/>
      <c r="AP2" s="332"/>
      <c r="AQ2" s="332"/>
      <c r="AR2" s="332"/>
      <c r="AS2" s="332"/>
      <c r="AT2" s="332"/>
      <c r="AU2" s="332"/>
      <c r="AV2" s="333"/>
    </row>
    <row r="3" spans="1:48" ht="12" customHeight="1" thickBot="1" x14ac:dyDescent="0.35">
      <c r="A3" s="122"/>
      <c r="B3" s="122"/>
      <c r="C3" s="122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  <c r="W3" s="327"/>
      <c r="X3" s="327"/>
      <c r="Y3" s="327"/>
      <c r="Z3" s="327"/>
      <c r="AA3" s="327"/>
      <c r="AB3" s="327"/>
      <c r="AC3" s="327"/>
      <c r="AD3" s="327"/>
      <c r="AE3" s="327"/>
      <c r="AF3" s="327"/>
      <c r="AG3" s="327"/>
      <c r="AH3" s="327"/>
      <c r="AI3" s="327"/>
      <c r="AJ3" s="327"/>
      <c r="AK3" s="327"/>
      <c r="AL3" s="327"/>
      <c r="AM3" s="327"/>
      <c r="AN3" s="334"/>
      <c r="AO3" s="335"/>
      <c r="AP3" s="335"/>
      <c r="AQ3" s="335"/>
      <c r="AR3" s="335"/>
      <c r="AS3" s="335"/>
      <c r="AT3" s="335"/>
      <c r="AU3" s="335"/>
      <c r="AV3" s="336"/>
    </row>
    <row r="4" spans="1:48" ht="12" customHeight="1" thickTop="1" x14ac:dyDescent="0.3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</row>
    <row r="5" spans="1:48" ht="12" customHeight="1" x14ac:dyDescent="0.3">
      <c r="A5" s="124" t="s">
        <v>1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</row>
    <row r="6" spans="1:48" ht="12" customHeight="1" x14ac:dyDescent="0.3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</row>
    <row r="7" spans="1:48" ht="12" customHeight="1" thickBot="1" x14ac:dyDescent="0.35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</row>
    <row r="8" spans="1:48" ht="12" customHeight="1" x14ac:dyDescent="0.3">
      <c r="A8"/>
      <c r="B8" s="391">
        <f>Bilan!F6</f>
        <v>0</v>
      </c>
      <c r="C8" s="392"/>
      <c r="D8" s="392"/>
      <c r="E8" s="392"/>
      <c r="F8" s="392"/>
      <c r="G8" s="392"/>
      <c r="H8" s="392"/>
      <c r="I8" s="392"/>
      <c r="J8" s="392"/>
      <c r="K8" s="392"/>
      <c r="L8" s="392"/>
      <c r="M8" s="392"/>
      <c r="N8" s="392"/>
      <c r="O8" s="392"/>
      <c r="P8" s="392"/>
      <c r="Q8" s="392"/>
      <c r="R8" s="392"/>
      <c r="S8" s="392"/>
      <c r="T8" s="392"/>
      <c r="U8" s="392"/>
      <c r="V8" s="392"/>
      <c r="W8" s="392"/>
      <c r="X8" s="392"/>
      <c r="Y8" s="392"/>
      <c r="Z8" s="392"/>
      <c r="AA8" s="392"/>
      <c r="AB8" s="392"/>
      <c r="AC8" s="392"/>
      <c r="AD8" s="392"/>
      <c r="AE8" s="392"/>
      <c r="AF8" s="392"/>
      <c r="AG8" s="392"/>
      <c r="AH8" s="392"/>
      <c r="AI8" s="392"/>
      <c r="AJ8" s="392"/>
      <c r="AK8" s="392"/>
      <c r="AL8" s="392"/>
      <c r="AM8" s="392"/>
      <c r="AN8" s="392"/>
      <c r="AO8" s="392"/>
      <c r="AP8" s="392"/>
      <c r="AQ8" s="392"/>
      <c r="AR8" s="392"/>
      <c r="AS8" s="392"/>
      <c r="AT8" s="392"/>
      <c r="AU8" s="393"/>
      <c r="AV8"/>
    </row>
    <row r="9" spans="1:48" ht="12" customHeight="1" x14ac:dyDescent="0.3">
      <c r="A9"/>
      <c r="B9" s="394"/>
      <c r="C9" s="395"/>
      <c r="D9" s="395"/>
      <c r="E9" s="395"/>
      <c r="F9" s="395"/>
      <c r="G9" s="395"/>
      <c r="H9" s="395"/>
      <c r="I9" s="395"/>
      <c r="J9" s="395"/>
      <c r="K9" s="395"/>
      <c r="L9" s="395"/>
      <c r="M9" s="395"/>
      <c r="N9" s="395"/>
      <c r="O9" s="395"/>
      <c r="P9" s="395"/>
      <c r="Q9" s="395"/>
      <c r="R9" s="395"/>
      <c r="S9" s="395"/>
      <c r="T9" s="395"/>
      <c r="U9" s="395"/>
      <c r="V9" s="395"/>
      <c r="W9" s="395"/>
      <c r="X9" s="395"/>
      <c r="Y9" s="395"/>
      <c r="Z9" s="395"/>
      <c r="AA9" s="395"/>
      <c r="AB9" s="395"/>
      <c r="AC9" s="395"/>
      <c r="AD9" s="395"/>
      <c r="AE9" s="395"/>
      <c r="AF9" s="395"/>
      <c r="AG9" s="395"/>
      <c r="AH9" s="395"/>
      <c r="AI9" s="395"/>
      <c r="AJ9" s="395"/>
      <c r="AK9" s="395"/>
      <c r="AL9" s="395"/>
      <c r="AM9" s="395"/>
      <c r="AN9" s="395"/>
      <c r="AO9" s="395"/>
      <c r="AP9" s="395"/>
      <c r="AQ9" s="395"/>
      <c r="AR9" s="395"/>
      <c r="AS9" s="395"/>
      <c r="AT9" s="395"/>
      <c r="AU9" s="396"/>
      <c r="AV9"/>
    </row>
    <row r="10" spans="1:48" ht="12" customHeight="1" x14ac:dyDescent="0.3">
      <c r="A10"/>
      <c r="B10" s="394"/>
      <c r="C10" s="395"/>
      <c r="D10" s="395"/>
      <c r="E10" s="395"/>
      <c r="F10" s="395"/>
      <c r="G10" s="395"/>
      <c r="H10" s="395"/>
      <c r="I10" s="395"/>
      <c r="J10" s="395"/>
      <c r="K10" s="395"/>
      <c r="L10" s="395"/>
      <c r="M10" s="395"/>
      <c r="N10" s="395"/>
      <c r="O10" s="395"/>
      <c r="P10" s="395"/>
      <c r="Q10" s="395"/>
      <c r="R10" s="395"/>
      <c r="S10" s="395"/>
      <c r="T10" s="395"/>
      <c r="U10" s="395"/>
      <c r="V10" s="395"/>
      <c r="W10" s="395"/>
      <c r="X10" s="395"/>
      <c r="Y10" s="395"/>
      <c r="Z10" s="395"/>
      <c r="AA10" s="395"/>
      <c r="AB10" s="395"/>
      <c r="AC10" s="395"/>
      <c r="AD10" s="395"/>
      <c r="AE10" s="395"/>
      <c r="AF10" s="395"/>
      <c r="AG10" s="395"/>
      <c r="AH10" s="395"/>
      <c r="AI10" s="395"/>
      <c r="AJ10" s="395"/>
      <c r="AK10" s="395"/>
      <c r="AL10" s="395"/>
      <c r="AM10" s="395"/>
      <c r="AN10" s="395"/>
      <c r="AO10" s="395"/>
      <c r="AP10" s="395"/>
      <c r="AQ10" s="395"/>
      <c r="AR10" s="395"/>
      <c r="AS10" s="395"/>
      <c r="AT10" s="395"/>
      <c r="AU10" s="396"/>
      <c r="AV10"/>
    </row>
    <row r="11" spans="1:48" ht="12" customHeight="1" x14ac:dyDescent="0.3">
      <c r="A11"/>
      <c r="B11" s="394"/>
      <c r="C11" s="395"/>
      <c r="D11" s="395"/>
      <c r="E11" s="395"/>
      <c r="F11" s="395"/>
      <c r="G11" s="395"/>
      <c r="H11" s="395"/>
      <c r="I11" s="395"/>
      <c r="J11" s="395"/>
      <c r="K11" s="395"/>
      <c r="L11" s="395"/>
      <c r="M11" s="395"/>
      <c r="N11" s="395"/>
      <c r="O11" s="395"/>
      <c r="P11" s="395"/>
      <c r="Q11" s="395"/>
      <c r="R11" s="395"/>
      <c r="S11" s="395"/>
      <c r="T11" s="395"/>
      <c r="U11" s="395"/>
      <c r="V11" s="395"/>
      <c r="W11" s="395"/>
      <c r="X11" s="395"/>
      <c r="Y11" s="395"/>
      <c r="Z11" s="395"/>
      <c r="AA11" s="395"/>
      <c r="AB11" s="395"/>
      <c r="AC11" s="395"/>
      <c r="AD11" s="395"/>
      <c r="AE11" s="395"/>
      <c r="AF11" s="395"/>
      <c r="AG11" s="395"/>
      <c r="AH11" s="395"/>
      <c r="AI11" s="395"/>
      <c r="AJ11" s="395"/>
      <c r="AK11" s="395"/>
      <c r="AL11" s="395"/>
      <c r="AM11" s="395"/>
      <c r="AN11" s="395"/>
      <c r="AO11" s="395"/>
      <c r="AP11" s="395"/>
      <c r="AQ11" s="395"/>
      <c r="AR11" s="395"/>
      <c r="AS11" s="395"/>
      <c r="AT11" s="395"/>
      <c r="AU11" s="396"/>
      <c r="AV11"/>
    </row>
    <row r="12" spans="1:48" ht="12" customHeight="1" thickBot="1" x14ac:dyDescent="0.35">
      <c r="A12"/>
      <c r="B12" s="397"/>
      <c r="C12" s="398"/>
      <c r="D12" s="398"/>
      <c r="E12" s="398"/>
      <c r="F12" s="398"/>
      <c r="G12" s="398"/>
      <c r="H12" s="398"/>
      <c r="I12" s="398"/>
      <c r="J12" s="398"/>
      <c r="K12" s="398"/>
      <c r="L12" s="398"/>
      <c r="M12" s="398"/>
      <c r="N12" s="398"/>
      <c r="O12" s="398"/>
      <c r="P12" s="398"/>
      <c r="Q12" s="398"/>
      <c r="R12" s="398"/>
      <c r="S12" s="398"/>
      <c r="T12" s="398"/>
      <c r="U12" s="398"/>
      <c r="V12" s="398"/>
      <c r="W12" s="398"/>
      <c r="X12" s="398"/>
      <c r="Y12" s="398"/>
      <c r="Z12" s="398"/>
      <c r="AA12" s="398"/>
      <c r="AB12" s="398"/>
      <c r="AC12" s="398"/>
      <c r="AD12" s="398"/>
      <c r="AE12" s="398"/>
      <c r="AF12" s="398"/>
      <c r="AG12" s="398"/>
      <c r="AH12" s="398"/>
      <c r="AI12" s="398"/>
      <c r="AJ12" s="398"/>
      <c r="AK12" s="398"/>
      <c r="AL12" s="398"/>
      <c r="AM12" s="398"/>
      <c r="AN12" s="398"/>
      <c r="AO12" s="398"/>
      <c r="AP12" s="398"/>
      <c r="AQ12" s="398"/>
      <c r="AR12" s="398"/>
      <c r="AS12" s="398"/>
      <c r="AT12" s="398"/>
      <c r="AU12" s="399"/>
      <c r="AV12"/>
    </row>
    <row r="13" spans="1:48" ht="12" customHeight="1" x14ac:dyDescent="0.3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</row>
    <row r="14" spans="1:48" ht="12" customHeight="1" x14ac:dyDescent="0.3">
      <c r="A14"/>
      <c r="B14" s="400"/>
      <c r="C14" s="400"/>
      <c r="D14" s="400"/>
      <c r="E14" s="400"/>
      <c r="F14" s="400"/>
      <c r="G14" s="400"/>
      <c r="H14" s="400"/>
      <c r="I14" s="400"/>
      <c r="J14" s="400"/>
      <c r="K14" s="400"/>
      <c r="L14" s="400"/>
      <c r="M14" s="400"/>
      <c r="N14" s="400"/>
      <c r="O14" s="400"/>
      <c r="P14" s="400"/>
      <c r="Q14" s="400"/>
      <c r="R14" s="400"/>
      <c r="S14" s="400"/>
      <c r="T14" s="400"/>
      <c r="U14" s="400"/>
      <c r="V14" s="400"/>
      <c r="W14" s="400"/>
      <c r="X14" s="400"/>
      <c r="Y14" s="400"/>
      <c r="Z14" s="400"/>
      <c r="AA14" s="400"/>
      <c r="AB14" s="400"/>
      <c r="AC14" s="400"/>
      <c r="AD14" s="400"/>
      <c r="AE14" s="400"/>
      <c r="AF14" s="400"/>
      <c r="AG14" s="400"/>
      <c r="AH14" s="400"/>
      <c r="AI14" s="400"/>
      <c r="AJ14" s="400"/>
      <c r="AK14" s="400"/>
      <c r="AL14" s="400"/>
      <c r="AM14" s="400"/>
      <c r="AN14" s="400"/>
      <c r="AO14" s="400"/>
      <c r="AP14" s="400"/>
      <c r="AQ14" s="400"/>
      <c r="AR14" s="400"/>
      <c r="AS14" s="400"/>
      <c r="AT14" s="400"/>
      <c r="AU14" s="400"/>
      <c r="AV14"/>
    </row>
    <row r="15" spans="1:48" ht="12" customHeight="1" x14ac:dyDescent="0.3">
      <c r="A15"/>
      <c r="B15" s="400"/>
      <c r="C15" s="400"/>
      <c r="D15" s="400"/>
      <c r="E15" s="400"/>
      <c r="F15" s="400"/>
      <c r="G15" s="400"/>
      <c r="H15" s="400"/>
      <c r="I15" s="400"/>
      <c r="J15" s="400"/>
      <c r="K15" s="400"/>
      <c r="L15" s="400"/>
      <c r="M15" s="400"/>
      <c r="N15" s="400"/>
      <c r="O15" s="400"/>
      <c r="P15" s="400"/>
      <c r="Q15" s="400"/>
      <c r="R15" s="400"/>
      <c r="S15" s="400"/>
      <c r="T15" s="400"/>
      <c r="U15" s="400"/>
      <c r="V15" s="400"/>
      <c r="W15" s="400"/>
      <c r="X15" s="400"/>
      <c r="Y15" s="400"/>
      <c r="Z15" s="400"/>
      <c r="AA15" s="400"/>
      <c r="AB15" s="400"/>
      <c r="AC15" s="400"/>
      <c r="AD15" s="400"/>
      <c r="AE15" s="400"/>
      <c r="AF15" s="400"/>
      <c r="AG15" s="400"/>
      <c r="AH15" s="400"/>
      <c r="AI15" s="400"/>
      <c r="AJ15" s="400"/>
      <c r="AK15" s="400"/>
      <c r="AL15" s="400"/>
      <c r="AM15" s="400"/>
      <c r="AN15" s="400"/>
      <c r="AO15" s="400"/>
      <c r="AP15" s="400"/>
      <c r="AQ15" s="400"/>
      <c r="AR15" s="400"/>
      <c r="AS15" s="400"/>
      <c r="AT15" s="400"/>
      <c r="AU15" s="400"/>
      <c r="AV15"/>
    </row>
    <row r="16" spans="1:48" ht="12" customHeight="1" x14ac:dyDescent="0.3">
      <c r="A16"/>
      <c r="B16" s="376" t="s">
        <v>2</v>
      </c>
      <c r="C16" s="376"/>
      <c r="D16" s="376"/>
      <c r="E16" s="376"/>
      <c r="F16" s="376"/>
      <c r="G16" s="376"/>
      <c r="H16" s="376"/>
      <c r="I16" s="376"/>
      <c r="J16" s="376"/>
      <c r="K16" s="376"/>
      <c r="L16" s="376"/>
      <c r="M16" s="376"/>
      <c r="N16" s="376"/>
      <c r="O16" s="376"/>
      <c r="P16" s="376"/>
      <c r="Q16" s="376"/>
      <c r="R16" s="376"/>
      <c r="S16" s="376"/>
      <c r="T16" s="376"/>
      <c r="U16" s="376"/>
      <c r="V16" s="376"/>
      <c r="W16" s="376"/>
      <c r="X16" s="376"/>
      <c r="Y16" s="376"/>
      <c r="Z16" s="376"/>
      <c r="AA16" s="376"/>
      <c r="AB16" s="376"/>
      <c r="AC16" s="376"/>
      <c r="AD16" s="376"/>
      <c r="AE16" s="376"/>
      <c r="AF16" s="376"/>
      <c r="AG16" s="376"/>
      <c r="AH16" s="376"/>
      <c r="AI16" s="376"/>
      <c r="AJ16" s="376"/>
      <c r="AK16" s="376"/>
      <c r="AL16" s="376"/>
      <c r="AM16" s="376"/>
      <c r="AN16" s="376"/>
      <c r="AO16" s="376"/>
      <c r="AP16" s="376"/>
      <c r="AQ16" s="376"/>
      <c r="AR16" s="376"/>
      <c r="AS16" s="376"/>
      <c r="AT16" s="376"/>
      <c r="AU16" s="376"/>
      <c r="AV16"/>
    </row>
    <row r="17" spans="1:48" ht="12" customHeight="1" x14ac:dyDescent="0.3">
      <c r="A17"/>
      <c r="B17" s="376"/>
      <c r="C17" s="376"/>
      <c r="D17" s="376"/>
      <c r="E17" s="376"/>
      <c r="F17" s="376"/>
      <c r="G17" s="376"/>
      <c r="H17" s="376"/>
      <c r="I17" s="376"/>
      <c r="J17" s="376"/>
      <c r="K17" s="376"/>
      <c r="L17" s="376"/>
      <c r="M17" s="376"/>
      <c r="N17" s="376"/>
      <c r="O17" s="376"/>
      <c r="P17" s="376"/>
      <c r="Q17" s="376"/>
      <c r="R17" s="376"/>
      <c r="S17" s="376"/>
      <c r="T17" s="376"/>
      <c r="U17" s="376"/>
      <c r="V17" s="376"/>
      <c r="W17" s="376"/>
      <c r="X17" s="376"/>
      <c r="Y17" s="376"/>
      <c r="Z17" s="376"/>
      <c r="AA17" s="376"/>
      <c r="AB17" s="376"/>
      <c r="AC17" s="376"/>
      <c r="AD17" s="376"/>
      <c r="AE17" s="376"/>
      <c r="AF17" s="376"/>
      <c r="AG17" s="376"/>
      <c r="AH17" s="376"/>
      <c r="AI17" s="376"/>
      <c r="AJ17" s="376"/>
      <c r="AK17" s="376"/>
      <c r="AL17" s="376"/>
      <c r="AM17" s="376"/>
      <c r="AN17" s="376"/>
      <c r="AO17" s="376"/>
      <c r="AP17" s="376"/>
      <c r="AQ17" s="376"/>
      <c r="AR17" s="376"/>
      <c r="AS17" s="376"/>
      <c r="AT17" s="376"/>
      <c r="AU17" s="376"/>
      <c r="AV17"/>
    </row>
    <row r="18" spans="1:48" ht="12" customHeight="1" x14ac:dyDescent="0.3">
      <c r="A18"/>
      <c r="B18"/>
      <c r="C18" s="2"/>
      <c r="D18"/>
      <c r="E18" s="2"/>
      <c r="F18"/>
      <c r="G18" s="2"/>
      <c r="H18"/>
      <c r="I18" s="2"/>
      <c r="J18"/>
      <c r="K18" s="2"/>
      <c r="L18"/>
      <c r="M18"/>
      <c r="N18"/>
      <c r="O18"/>
      <c r="P18"/>
      <c r="Q18"/>
      <c r="R18"/>
      <c r="S18"/>
      <c r="T18"/>
      <c r="U18"/>
      <c r="V18"/>
      <c r="W18" s="377" t="s">
        <v>3</v>
      </c>
      <c r="X18" s="378"/>
      <c r="Y18" s="378"/>
      <c r="Z18" s="378"/>
      <c r="AA18" s="378"/>
      <c r="AB18" s="378"/>
      <c r="AC18" s="378"/>
      <c r="AD18" s="379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/>
    </row>
    <row r="19" spans="1:48" ht="12" customHeight="1" x14ac:dyDescent="0.3">
      <c r="A19"/>
      <c r="B19"/>
      <c r="C19" s="2"/>
      <c r="D19"/>
      <c r="E19" s="2"/>
      <c r="F19"/>
      <c r="G19" s="2"/>
      <c r="H19"/>
      <c r="I19" s="2"/>
      <c r="J19"/>
      <c r="K19" s="2"/>
      <c r="L19"/>
      <c r="M19"/>
      <c r="N19"/>
      <c r="O19"/>
      <c r="P19"/>
      <c r="Q19"/>
      <c r="R19"/>
      <c r="S19"/>
      <c r="T19"/>
      <c r="U19"/>
      <c r="V19"/>
      <c r="W19" s="380"/>
      <c r="X19" s="381"/>
      <c r="Y19" s="381"/>
      <c r="Z19" s="381"/>
      <c r="AA19" s="381"/>
      <c r="AB19" s="381"/>
      <c r="AC19" s="381"/>
      <c r="AD19" s="38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/>
    </row>
    <row r="20" spans="1:48" ht="7.5" customHeight="1" x14ac:dyDescent="0.3">
      <c r="A20"/>
      <c r="B20"/>
      <c r="C20" s="2"/>
      <c r="D20"/>
      <c r="E20" s="2"/>
      <c r="F20"/>
      <c r="G20" s="2"/>
      <c r="H20"/>
      <c r="I20" s="2"/>
      <c r="J20"/>
      <c r="K20" s="2"/>
      <c r="L20"/>
      <c r="M20"/>
      <c r="N20"/>
      <c r="O20"/>
      <c r="P20"/>
      <c r="Q20"/>
      <c r="R20"/>
      <c r="S20"/>
      <c r="T20"/>
      <c r="U20"/>
      <c r="V20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/>
    </row>
    <row r="21" spans="1:48" ht="12" customHeight="1" x14ac:dyDescent="0.3">
      <c r="A21"/>
      <c r="B21"/>
      <c r="C21" s="2"/>
      <c r="D21"/>
      <c r="E21" s="2"/>
      <c r="F21"/>
      <c r="G21" s="2"/>
      <c r="H21"/>
      <c r="I21" s="2"/>
      <c r="J21"/>
      <c r="K21" s="2"/>
      <c r="L21"/>
      <c r="M21" s="383" t="s">
        <v>4</v>
      </c>
      <c r="N21" s="384"/>
      <c r="O21" s="384"/>
      <c r="P21" s="384"/>
      <c r="Q21" s="384"/>
      <c r="R21" s="384"/>
      <c r="S21" s="384"/>
      <c r="T21" s="385"/>
      <c r="U21"/>
      <c r="V21"/>
      <c r="W21" s="389">
        <f>T77</f>
        <v>0</v>
      </c>
      <c r="X21" s="384"/>
      <c r="Y21" s="384"/>
      <c r="Z21" s="384"/>
      <c r="AA21" s="384"/>
      <c r="AB21" s="384"/>
      <c r="AC21" s="384"/>
      <c r="AD21" s="385"/>
      <c r="AE21" s="2"/>
      <c r="AF21" s="390" t="s">
        <v>5</v>
      </c>
      <c r="AG21" s="390"/>
      <c r="AH21" s="390"/>
      <c r="AI21" s="390"/>
      <c r="AJ21" s="390"/>
      <c r="AK21" s="390"/>
      <c r="AL21" s="390"/>
      <c r="AM21" s="390"/>
      <c r="AN21" s="390"/>
      <c r="AO21" s="390"/>
      <c r="AP21" s="401" t="str">
        <f>IF(ISERROR(W21/Bilan!J25),"remplir bilan",(W21/Bilan!J25))</f>
        <v>remplir bilan</v>
      </c>
      <c r="AQ21" s="401"/>
      <c r="AR21" s="401"/>
      <c r="AS21" s="401"/>
      <c r="AT21" s="401"/>
      <c r="AU21" s="2"/>
      <c r="AV21"/>
    </row>
    <row r="22" spans="1:48" ht="12" customHeight="1" x14ac:dyDescent="0.3">
      <c r="A22"/>
      <c r="B22"/>
      <c r="C22" s="2"/>
      <c r="D22"/>
      <c r="E22" s="2"/>
      <c r="F22"/>
      <c r="G22" s="2"/>
      <c r="H22"/>
      <c r="I22" s="2"/>
      <c r="J22"/>
      <c r="K22" s="2"/>
      <c r="L22"/>
      <c r="M22" s="386"/>
      <c r="N22" s="387"/>
      <c r="O22" s="387"/>
      <c r="P22" s="387"/>
      <c r="Q22" s="387"/>
      <c r="R22" s="387"/>
      <c r="S22" s="387"/>
      <c r="T22" s="388"/>
      <c r="U22"/>
      <c r="V22"/>
      <c r="W22" s="386"/>
      <c r="X22" s="387"/>
      <c r="Y22" s="387"/>
      <c r="Z22" s="387"/>
      <c r="AA22" s="387"/>
      <c r="AB22" s="387"/>
      <c r="AC22" s="387"/>
      <c r="AD22" s="388"/>
      <c r="AE22" s="2"/>
      <c r="AF22" s="390"/>
      <c r="AG22" s="390"/>
      <c r="AH22" s="390"/>
      <c r="AI22" s="390"/>
      <c r="AJ22" s="390"/>
      <c r="AK22" s="390"/>
      <c r="AL22" s="390"/>
      <c r="AM22" s="390"/>
      <c r="AN22" s="390"/>
      <c r="AO22" s="390"/>
      <c r="AP22" s="401"/>
      <c r="AQ22" s="401"/>
      <c r="AR22" s="401"/>
      <c r="AS22" s="401"/>
      <c r="AT22" s="401"/>
      <c r="AU22" s="2"/>
      <c r="AV22"/>
    </row>
    <row r="23" spans="1:48" ht="7.5" customHeight="1" x14ac:dyDescent="0.3">
      <c r="A23"/>
      <c r="B23"/>
      <c r="C23" s="2"/>
      <c r="D23"/>
      <c r="E23" s="2"/>
      <c r="F23"/>
      <c r="G23" s="2"/>
      <c r="H23"/>
      <c r="I23" s="2"/>
      <c r="J23"/>
      <c r="K23" s="2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 s="2"/>
      <c r="AF23" s="2"/>
      <c r="AG23" s="2"/>
      <c r="AH23"/>
      <c r="AI23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/>
    </row>
    <row r="24" spans="1:48" ht="12" customHeight="1" x14ac:dyDescent="0.3">
      <c r="A24"/>
      <c r="B24"/>
      <c r="C24" s="2"/>
      <c r="D24"/>
      <c r="E24" s="2"/>
      <c r="F24"/>
      <c r="G24" s="2"/>
      <c r="H24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/>
    </row>
    <row r="25" spans="1:48" ht="12" customHeight="1" x14ac:dyDescent="0.3">
      <c r="A25"/>
      <c r="B25"/>
      <c r="C25" s="2"/>
      <c r="D25"/>
      <c r="E25" s="2"/>
      <c r="F25"/>
      <c r="G25" s="2"/>
      <c r="H25"/>
      <c r="I25" s="2"/>
      <c r="J25"/>
      <c r="K25" s="2"/>
      <c r="L25"/>
      <c r="M25" s="369" t="str">
        <f>Z51</f>
        <v>Subvention accordée</v>
      </c>
      <c r="N25" s="370"/>
      <c r="O25" s="370"/>
      <c r="P25" s="370"/>
      <c r="Q25" s="370"/>
      <c r="R25" s="370"/>
      <c r="S25" s="370"/>
      <c r="T25" s="371"/>
      <c r="U25"/>
      <c r="V25"/>
      <c r="W25" s="375">
        <f>AO51</f>
        <v>0</v>
      </c>
      <c r="X25" s="370"/>
      <c r="Y25" s="370"/>
      <c r="Z25" s="370"/>
      <c r="AA25" s="370"/>
      <c r="AB25" s="370"/>
      <c r="AC25" s="370"/>
      <c r="AD25" s="371"/>
      <c r="AE25" s="2"/>
      <c r="AF25" s="350" t="e">
        <f>W25/$W$21</f>
        <v>#DIV/0!</v>
      </c>
      <c r="AG25" s="351"/>
      <c r="AH25" s="351"/>
      <c r="AI25" s="35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/>
    </row>
    <row r="26" spans="1:48" ht="7.5" customHeight="1" x14ac:dyDescent="0.3">
      <c r="A26"/>
      <c r="B26"/>
      <c r="C26" s="2"/>
      <c r="D26"/>
      <c r="E26" s="2"/>
      <c r="F26"/>
      <c r="G26" s="2"/>
      <c r="H26"/>
      <c r="I26" s="2"/>
      <c r="J26"/>
      <c r="K26" s="2"/>
      <c r="L26"/>
      <c r="M26" s="372"/>
      <c r="N26" s="373"/>
      <c r="O26" s="373"/>
      <c r="P26" s="373"/>
      <c r="Q26" s="373"/>
      <c r="R26" s="373"/>
      <c r="S26" s="373"/>
      <c r="T26" s="374"/>
      <c r="U26"/>
      <c r="V26"/>
      <c r="W26" s="372"/>
      <c r="X26" s="373"/>
      <c r="Y26" s="373"/>
      <c r="Z26" s="373"/>
      <c r="AA26" s="373"/>
      <c r="AB26" s="373"/>
      <c r="AC26" s="373"/>
      <c r="AD26" s="374"/>
      <c r="AE26" s="2"/>
      <c r="AF26" s="353"/>
      <c r="AG26" s="354"/>
      <c r="AH26" s="354"/>
      <c r="AI26" s="355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/>
    </row>
    <row r="27" spans="1:48" ht="12" customHeight="1" x14ac:dyDescent="0.3">
      <c r="A27"/>
      <c r="B27"/>
      <c r="C27" s="2"/>
      <c r="D27"/>
      <c r="E27" s="2"/>
      <c r="F27"/>
      <c r="G27" s="2"/>
      <c r="H27"/>
      <c r="I27" s="2"/>
      <c r="J27"/>
      <c r="K27" s="2"/>
      <c r="L27"/>
      <c r="M27" s="2"/>
      <c r="N27" s="2"/>
      <c r="O27" s="2"/>
      <c r="P27" s="2"/>
      <c r="Q27" s="2"/>
      <c r="R27" s="2"/>
      <c r="S27" s="2"/>
      <c r="T27" s="2"/>
      <c r="U27"/>
      <c r="V27"/>
      <c r="W27" s="2"/>
      <c r="X27" s="2"/>
      <c r="Y27" s="2"/>
      <c r="Z27" s="2"/>
      <c r="AA27" s="2"/>
      <c r="AB27" s="2"/>
      <c r="AC27" s="2"/>
      <c r="AD27" s="2"/>
      <c r="AE27" s="2"/>
      <c r="AF27" s="3"/>
      <c r="AG27" s="3"/>
      <c r="AH27" s="3"/>
      <c r="AI27" s="3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/>
    </row>
    <row r="28" spans="1:48" ht="12" customHeight="1" x14ac:dyDescent="0.3">
      <c r="A28"/>
      <c r="B28"/>
      <c r="C28" s="2"/>
      <c r="D28"/>
      <c r="E28" s="2"/>
      <c r="F28"/>
      <c r="G28" s="2"/>
      <c r="H28"/>
      <c r="I28" s="2"/>
      <c r="J28"/>
      <c r="K28" s="2"/>
      <c r="L28"/>
      <c r="M28" s="356" t="s">
        <v>6</v>
      </c>
      <c r="N28" s="357"/>
      <c r="O28" s="357"/>
      <c r="P28" s="357"/>
      <c r="Q28" s="357"/>
      <c r="R28" s="357"/>
      <c r="S28" s="357"/>
      <c r="T28" s="358"/>
      <c r="U28"/>
      <c r="V28"/>
      <c r="W28" s="362">
        <f>SUM(AO53:AR72)</f>
        <v>0</v>
      </c>
      <c r="X28" s="357"/>
      <c r="Y28" s="357"/>
      <c r="Z28" s="357"/>
      <c r="AA28" s="357"/>
      <c r="AB28" s="357"/>
      <c r="AC28" s="357"/>
      <c r="AD28" s="358"/>
      <c r="AE28" s="2"/>
      <c r="AF28" s="363" t="e">
        <f>W28/$W$21</f>
        <v>#DIV/0!</v>
      </c>
      <c r="AG28" s="364"/>
      <c r="AH28" s="364"/>
      <c r="AI28" s="365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/>
    </row>
    <row r="29" spans="1:48" ht="7.5" customHeight="1" x14ac:dyDescent="0.3">
      <c r="A29"/>
      <c r="B29"/>
      <c r="C29" s="2"/>
      <c r="D29"/>
      <c r="E29" s="2"/>
      <c r="F29"/>
      <c r="G29" s="2"/>
      <c r="H29"/>
      <c r="I29" s="2"/>
      <c r="J29"/>
      <c r="K29" s="2"/>
      <c r="L29"/>
      <c r="M29" s="359"/>
      <c r="N29" s="360"/>
      <c r="O29" s="360"/>
      <c r="P29" s="360"/>
      <c r="Q29" s="360"/>
      <c r="R29" s="360"/>
      <c r="S29" s="360"/>
      <c r="T29" s="361"/>
      <c r="U29"/>
      <c r="V29"/>
      <c r="W29" s="359"/>
      <c r="X29" s="360"/>
      <c r="Y29" s="360"/>
      <c r="Z29" s="360"/>
      <c r="AA29" s="360"/>
      <c r="AB29" s="360"/>
      <c r="AC29" s="360"/>
      <c r="AD29" s="361"/>
      <c r="AE29" s="2"/>
      <c r="AF29" s="366"/>
      <c r="AG29" s="367"/>
      <c r="AH29" s="367"/>
      <c r="AI29" s="368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/>
    </row>
    <row r="30" spans="1:48" ht="12" customHeight="1" x14ac:dyDescent="0.3">
      <c r="A30"/>
      <c r="B30"/>
      <c r="C30" s="2"/>
      <c r="D30"/>
      <c r="E30" s="2"/>
      <c r="F30"/>
      <c r="G30" s="2"/>
      <c r="H30"/>
      <c r="I30" s="2"/>
      <c r="J30"/>
      <c r="K30" s="2"/>
      <c r="L30"/>
      <c r="M30" s="4"/>
      <c r="N30" s="4"/>
      <c r="O30" s="4"/>
      <c r="P30" s="4"/>
      <c r="Q30" s="4"/>
      <c r="R30" s="4"/>
      <c r="S30" s="4"/>
      <c r="T30" s="4"/>
      <c r="U30"/>
      <c r="V30"/>
      <c r="W30" s="4"/>
      <c r="X30" s="4"/>
      <c r="Y30" s="4"/>
      <c r="Z30" s="4"/>
      <c r="AA30" s="4"/>
      <c r="AB30" s="4"/>
      <c r="AC30" s="4"/>
      <c r="AD30" s="4"/>
      <c r="AE30" s="2"/>
      <c r="AF30" s="3"/>
      <c r="AG30" s="3"/>
      <c r="AH30" s="3"/>
      <c r="AI30" s="3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/>
    </row>
    <row r="31" spans="1:48" ht="12" customHeight="1" x14ac:dyDescent="0.3">
      <c r="A31"/>
      <c r="B31"/>
      <c r="C31" s="2"/>
      <c r="D31"/>
      <c r="E31" s="2"/>
      <c r="F31"/>
      <c r="G31" s="2"/>
      <c r="H31"/>
      <c r="I31" s="2"/>
      <c r="J31"/>
      <c r="K31" s="2"/>
      <c r="L31"/>
      <c r="M31" s="343" t="s">
        <v>7</v>
      </c>
      <c r="N31" s="344"/>
      <c r="O31" s="344"/>
      <c r="P31" s="344"/>
      <c r="Q31" s="344"/>
      <c r="R31" s="344"/>
      <c r="S31" s="344"/>
      <c r="T31" s="345"/>
      <c r="U31"/>
      <c r="V31"/>
      <c r="W31" s="349">
        <f>AO73</f>
        <v>0</v>
      </c>
      <c r="X31" s="344"/>
      <c r="Y31" s="344"/>
      <c r="Z31" s="344"/>
      <c r="AA31" s="344"/>
      <c r="AB31" s="344"/>
      <c r="AC31" s="344"/>
      <c r="AD31" s="345"/>
      <c r="AE31" s="2"/>
      <c r="AF31" s="350" t="e">
        <f>W31/$W$21</f>
        <v>#DIV/0!</v>
      </c>
      <c r="AG31" s="351"/>
      <c r="AH31" s="351"/>
      <c r="AI31" s="35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/>
    </row>
    <row r="32" spans="1:48" ht="7.5" customHeight="1" x14ac:dyDescent="0.3">
      <c r="A32"/>
      <c r="B32"/>
      <c r="C32" s="2"/>
      <c r="D32"/>
      <c r="E32" s="2"/>
      <c r="F32"/>
      <c r="G32" s="2"/>
      <c r="H32"/>
      <c r="I32" s="2"/>
      <c r="J32"/>
      <c r="K32" s="2"/>
      <c r="L32"/>
      <c r="M32" s="346"/>
      <c r="N32" s="347"/>
      <c r="O32" s="347"/>
      <c r="P32" s="347"/>
      <c r="Q32" s="347"/>
      <c r="R32" s="347"/>
      <c r="S32" s="347"/>
      <c r="T32" s="348"/>
      <c r="U32"/>
      <c r="V32"/>
      <c r="W32" s="346"/>
      <c r="X32" s="347"/>
      <c r="Y32" s="347"/>
      <c r="Z32" s="347"/>
      <c r="AA32" s="347"/>
      <c r="AB32" s="347"/>
      <c r="AC32" s="347"/>
      <c r="AD32" s="348"/>
      <c r="AE32" s="2"/>
      <c r="AF32" s="353"/>
      <c r="AG32" s="354"/>
      <c r="AH32" s="354"/>
      <c r="AI32" s="355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/>
    </row>
    <row r="33" spans="1:653" ht="12" customHeight="1" x14ac:dyDescent="0.3">
      <c r="A33"/>
      <c r="B33"/>
      <c r="C33" s="2"/>
      <c r="D33"/>
      <c r="E33" s="2"/>
      <c r="F33"/>
      <c r="G33" s="2"/>
      <c r="H33"/>
      <c r="I33" s="2"/>
      <c r="J33"/>
      <c r="K33" s="2"/>
      <c r="L33"/>
      <c r="M33" s="4"/>
      <c r="N33" s="4"/>
      <c r="O33" s="4"/>
      <c r="P33" s="4"/>
      <c r="Q33" s="4"/>
      <c r="R33" s="4"/>
      <c r="S33" s="4"/>
      <c r="T33" s="4"/>
      <c r="U33"/>
      <c r="V33"/>
      <c r="W33" s="4"/>
      <c r="X33" s="4"/>
      <c r="Y33" s="4"/>
      <c r="Z33" s="4"/>
      <c r="AA33" s="4"/>
      <c r="AB33" s="4"/>
      <c r="AC33" s="4"/>
      <c r="AD33" s="4"/>
      <c r="AE33" s="2"/>
      <c r="AF33" s="3"/>
      <c r="AG33" s="3"/>
      <c r="AH33" s="3"/>
      <c r="AI33" s="3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/>
    </row>
    <row r="34" spans="1:653" ht="12" customHeight="1" x14ac:dyDescent="0.3">
      <c r="A34"/>
      <c r="B34"/>
      <c r="C34" s="2"/>
      <c r="D34"/>
      <c r="E34" s="2"/>
      <c r="F34"/>
      <c r="G34" s="2"/>
      <c r="H34"/>
      <c r="I34" s="2"/>
      <c r="J34"/>
      <c r="K34" s="2"/>
      <c r="L34"/>
      <c r="M34" s="356" t="s">
        <v>8</v>
      </c>
      <c r="N34" s="357"/>
      <c r="O34" s="357"/>
      <c r="P34" s="357"/>
      <c r="Q34" s="357"/>
      <c r="R34" s="357"/>
      <c r="S34" s="357"/>
      <c r="T34" s="358"/>
      <c r="U34"/>
      <c r="V34"/>
      <c r="W34" s="362">
        <f>AO75</f>
        <v>0</v>
      </c>
      <c r="X34" s="357"/>
      <c r="Y34" s="357"/>
      <c r="Z34" s="357"/>
      <c r="AA34" s="357"/>
      <c r="AB34" s="357"/>
      <c r="AC34" s="357"/>
      <c r="AD34" s="358"/>
      <c r="AE34" s="2"/>
      <c r="AF34" s="363" t="e">
        <f>W34/$W$21</f>
        <v>#DIV/0!</v>
      </c>
      <c r="AG34" s="364"/>
      <c r="AH34" s="364"/>
      <c r="AI34" s="365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/>
    </row>
    <row r="35" spans="1:653" ht="12" customHeight="1" x14ac:dyDescent="0.3">
      <c r="A35"/>
      <c r="B35"/>
      <c r="C35" s="5"/>
      <c r="D35" s="5"/>
      <c r="E35" s="5"/>
      <c r="F35" s="5"/>
      <c r="G35" s="5"/>
      <c r="H35" s="5"/>
      <c r="I35" s="5"/>
      <c r="J35" s="5"/>
      <c r="K35" s="5"/>
      <c r="L35" s="5"/>
      <c r="M35" s="359"/>
      <c r="N35" s="360"/>
      <c r="O35" s="360"/>
      <c r="P35" s="360"/>
      <c r="Q35" s="360"/>
      <c r="R35" s="360"/>
      <c r="S35" s="360"/>
      <c r="T35" s="361"/>
      <c r="U35"/>
      <c r="V35"/>
      <c r="W35" s="359"/>
      <c r="X35" s="360"/>
      <c r="Y35" s="360"/>
      <c r="Z35" s="360"/>
      <c r="AA35" s="360"/>
      <c r="AB35" s="360"/>
      <c r="AC35" s="360"/>
      <c r="AD35" s="361"/>
      <c r="AE35" s="2"/>
      <c r="AF35" s="366"/>
      <c r="AG35" s="367"/>
      <c r="AH35" s="367"/>
      <c r="AI35" s="368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/>
    </row>
    <row r="36" spans="1:653" ht="12" customHeight="1" x14ac:dyDescent="0.3">
      <c r="A36"/>
      <c r="B36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/>
    </row>
    <row r="37" spans="1:653" ht="12" customHeight="1" x14ac:dyDescent="0.3">
      <c r="A37"/>
      <c r="B37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/>
    </row>
    <row r="38" spans="1:653" ht="12" customHeight="1" x14ac:dyDescent="0.3">
      <c r="A38" s="326" t="s">
        <v>9</v>
      </c>
      <c r="B38" s="326"/>
      <c r="C38" s="326"/>
      <c r="D38" s="326"/>
      <c r="E38" s="326"/>
      <c r="F38" s="326"/>
      <c r="G38" s="326"/>
      <c r="H38" s="326"/>
      <c r="I38" s="326"/>
      <c r="J38" s="326"/>
      <c r="K38" s="326"/>
      <c r="L38" s="326"/>
      <c r="M38" s="326"/>
      <c r="N38" s="326"/>
      <c r="O38" s="326"/>
      <c r="P38" s="326"/>
      <c r="Q38" s="326"/>
      <c r="R38" s="326"/>
      <c r="S38" s="326"/>
      <c r="T38" s="326"/>
      <c r="U38" s="326"/>
      <c r="V38" s="326"/>
      <c r="W38" s="326"/>
      <c r="X38" s="326"/>
      <c r="Y38" s="326"/>
      <c r="Z38" s="326"/>
      <c r="AA38" s="326"/>
      <c r="AB38" s="326"/>
      <c r="AC38" s="326"/>
      <c r="AD38" s="326"/>
      <c r="AE38" s="326"/>
      <c r="AF38" s="326"/>
      <c r="AG38" s="326"/>
      <c r="AH38" s="326"/>
      <c r="AI38" s="326"/>
      <c r="AJ38" s="326"/>
      <c r="AK38" s="326"/>
      <c r="AL38" s="326"/>
      <c r="AM38" s="326"/>
      <c r="AN38" s="326"/>
      <c r="AO38" s="326"/>
      <c r="AP38" s="326"/>
      <c r="AQ38" s="326"/>
      <c r="AR38" s="326"/>
      <c r="AS38" s="326"/>
      <c r="AT38" s="326"/>
      <c r="AU38" s="326"/>
      <c r="AV38" s="326"/>
    </row>
    <row r="39" spans="1:653" ht="12" customHeight="1" thickBot="1" x14ac:dyDescent="0.35">
      <c r="A39" s="238"/>
      <c r="B39" s="238"/>
      <c r="C39" s="238"/>
      <c r="D39" s="238"/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238"/>
      <c r="Q39" s="238"/>
      <c r="R39" s="238"/>
      <c r="S39" s="238"/>
      <c r="T39" s="238"/>
      <c r="U39" s="238"/>
      <c r="V39" s="238"/>
      <c r="W39" s="238"/>
      <c r="X39" s="238"/>
      <c r="Y39" s="238"/>
      <c r="Z39" s="238"/>
      <c r="AA39" s="238"/>
      <c r="AB39" s="238"/>
      <c r="AC39" s="238"/>
      <c r="AD39" s="238"/>
      <c r="AE39" s="238"/>
      <c r="AF39" s="238"/>
      <c r="AG39" s="238"/>
      <c r="AH39" s="238"/>
      <c r="AI39" s="238"/>
      <c r="AJ39" s="238"/>
      <c r="AK39" s="238"/>
      <c r="AL39" s="238"/>
      <c r="AM39" s="238"/>
      <c r="AN39" s="238"/>
      <c r="AO39" s="238"/>
      <c r="AP39" s="238"/>
      <c r="AQ39" s="238"/>
      <c r="AR39" s="238"/>
      <c r="AS39" s="238"/>
      <c r="AT39" s="238"/>
      <c r="AU39" s="238"/>
      <c r="AV39" s="238"/>
    </row>
    <row r="40" spans="1:653" ht="12" customHeight="1" thickTop="1" x14ac:dyDescent="0.3">
      <c r="A40" s="122"/>
      <c r="B40" s="122"/>
      <c r="C40" s="122"/>
      <c r="D40" s="327" t="str">
        <f>D1</f>
        <v>Appel à projets commun 2024</v>
      </c>
      <c r="E40" s="327"/>
      <c r="F40" s="327"/>
      <c r="G40" s="327"/>
      <c r="H40" s="327"/>
      <c r="I40" s="327"/>
      <c r="J40" s="327"/>
      <c r="K40" s="327"/>
      <c r="L40" s="327"/>
      <c r="M40" s="327"/>
      <c r="N40" s="327"/>
      <c r="O40" s="327"/>
      <c r="P40" s="327"/>
      <c r="Q40" s="327"/>
      <c r="R40" s="327"/>
      <c r="S40" s="327"/>
      <c r="T40" s="327"/>
      <c r="U40" s="327"/>
      <c r="V40" s="327"/>
      <c r="W40" s="327"/>
      <c r="X40" s="327"/>
      <c r="Y40" s="327"/>
      <c r="Z40" s="327"/>
      <c r="AA40" s="327"/>
      <c r="AB40" s="327"/>
      <c r="AC40" s="327"/>
      <c r="AD40" s="327"/>
      <c r="AE40" s="327"/>
      <c r="AF40" s="327"/>
      <c r="AG40" s="327"/>
      <c r="AH40" s="327"/>
      <c r="AI40" s="327"/>
      <c r="AJ40" s="327"/>
      <c r="AK40" s="327"/>
      <c r="AL40" s="327"/>
      <c r="AM40" s="327"/>
      <c r="AN40" s="328" t="s">
        <v>0</v>
      </c>
      <c r="AO40" s="329"/>
      <c r="AP40" s="329"/>
      <c r="AQ40" s="329"/>
      <c r="AR40" s="329"/>
      <c r="AS40" s="329"/>
      <c r="AT40" s="329"/>
      <c r="AU40" s="329"/>
      <c r="AV40" s="330"/>
    </row>
    <row r="41" spans="1:653" ht="12" customHeight="1" x14ac:dyDescent="0.3">
      <c r="A41" s="122"/>
      <c r="B41" s="122"/>
      <c r="C41" s="122"/>
      <c r="D41" s="327"/>
      <c r="E41" s="327"/>
      <c r="F41" s="327"/>
      <c r="G41" s="327"/>
      <c r="H41" s="327"/>
      <c r="I41" s="327"/>
      <c r="J41" s="327"/>
      <c r="K41" s="327"/>
      <c r="L41" s="327"/>
      <c r="M41" s="327"/>
      <c r="N41" s="327"/>
      <c r="O41" s="327"/>
      <c r="P41" s="327"/>
      <c r="Q41" s="327"/>
      <c r="R41" s="327"/>
      <c r="S41" s="327"/>
      <c r="T41" s="327"/>
      <c r="U41" s="327"/>
      <c r="V41" s="327"/>
      <c r="W41" s="327"/>
      <c r="X41" s="327"/>
      <c r="Y41" s="327"/>
      <c r="Z41" s="327"/>
      <c r="AA41" s="327"/>
      <c r="AB41" s="327"/>
      <c r="AC41" s="327"/>
      <c r="AD41" s="327"/>
      <c r="AE41" s="327"/>
      <c r="AF41" s="327"/>
      <c r="AG41" s="327"/>
      <c r="AH41" s="327"/>
      <c r="AI41" s="327"/>
      <c r="AJ41" s="327"/>
      <c r="AK41" s="327"/>
      <c r="AL41" s="327"/>
      <c r="AM41" s="327"/>
      <c r="AN41" s="331"/>
      <c r="AO41" s="332"/>
      <c r="AP41" s="332"/>
      <c r="AQ41" s="332"/>
      <c r="AR41" s="332"/>
      <c r="AS41" s="332"/>
      <c r="AT41" s="332"/>
      <c r="AU41" s="332"/>
      <c r="AV41" s="333"/>
    </row>
    <row r="42" spans="1:653" ht="12" customHeight="1" thickBot="1" x14ac:dyDescent="0.35">
      <c r="A42" s="122"/>
      <c r="B42" s="122"/>
      <c r="C42" s="122"/>
      <c r="D42" s="327"/>
      <c r="E42" s="327"/>
      <c r="F42" s="327"/>
      <c r="G42" s="327"/>
      <c r="H42" s="327"/>
      <c r="I42" s="327"/>
      <c r="J42" s="327"/>
      <c r="K42" s="327"/>
      <c r="L42" s="327"/>
      <c r="M42" s="327"/>
      <c r="N42" s="327"/>
      <c r="O42" s="327"/>
      <c r="P42" s="327"/>
      <c r="Q42" s="327"/>
      <c r="R42" s="327"/>
      <c r="S42" s="327"/>
      <c r="T42" s="327"/>
      <c r="U42" s="327"/>
      <c r="V42" s="327"/>
      <c r="W42" s="327"/>
      <c r="X42" s="327"/>
      <c r="Y42" s="327"/>
      <c r="Z42" s="327"/>
      <c r="AA42" s="327"/>
      <c r="AB42" s="327"/>
      <c r="AC42" s="327"/>
      <c r="AD42" s="327"/>
      <c r="AE42" s="327"/>
      <c r="AF42" s="327"/>
      <c r="AG42" s="327"/>
      <c r="AH42" s="327"/>
      <c r="AI42" s="327"/>
      <c r="AJ42" s="327"/>
      <c r="AK42" s="327"/>
      <c r="AL42" s="327"/>
      <c r="AM42" s="327"/>
      <c r="AN42" s="334"/>
      <c r="AO42" s="335"/>
      <c r="AP42" s="335"/>
      <c r="AQ42" s="335"/>
      <c r="AR42" s="335"/>
      <c r="AS42" s="335"/>
      <c r="AT42" s="335"/>
      <c r="AU42" s="335"/>
      <c r="AV42" s="336"/>
    </row>
    <row r="43" spans="1:653" ht="16.5" customHeight="1" thickTop="1" x14ac:dyDescent="0.3">
      <c r="A43"/>
      <c r="B43" s="337" t="s">
        <v>10</v>
      </c>
      <c r="C43" s="338"/>
      <c r="D43" s="338"/>
      <c r="E43" s="338"/>
      <c r="F43" s="338"/>
      <c r="G43" s="338"/>
      <c r="H43" s="338"/>
      <c r="I43" s="338"/>
      <c r="J43" s="338"/>
      <c r="K43" s="338"/>
      <c r="L43" s="338"/>
      <c r="M43" s="338"/>
      <c r="N43" s="338"/>
      <c r="O43" s="338"/>
      <c r="P43" s="338"/>
      <c r="Q43" s="338"/>
      <c r="R43" s="338"/>
      <c r="S43" s="338"/>
      <c r="T43" s="338"/>
      <c r="U43" s="338"/>
      <c r="V43" s="338"/>
      <c r="W43" s="338"/>
      <c r="X43" s="338"/>
      <c r="Y43" s="338"/>
      <c r="Z43" s="338"/>
      <c r="AA43" s="338"/>
      <c r="AB43" s="338"/>
      <c r="AC43" s="338"/>
      <c r="AD43" s="338"/>
      <c r="AE43" s="338"/>
      <c r="AF43" s="338"/>
      <c r="AG43" s="338"/>
      <c r="AH43" s="338"/>
      <c r="AI43" s="338"/>
      <c r="AJ43" s="338"/>
      <c r="AK43" s="338"/>
      <c r="AL43" s="338"/>
      <c r="AM43" s="338"/>
      <c r="AN43" s="338"/>
      <c r="AO43" s="338"/>
      <c r="AP43" s="338"/>
      <c r="AQ43" s="338"/>
      <c r="AR43" s="338"/>
      <c r="AS43" s="338"/>
      <c r="AT43" s="338"/>
      <c r="AU43" s="339"/>
      <c r="AV43" s="6"/>
      <c r="AW43" s="7"/>
      <c r="AX43" s="7"/>
      <c r="AY43" s="7"/>
      <c r="AZ43" s="7"/>
      <c r="BA43" s="7"/>
      <c r="BB43" s="7"/>
      <c r="BC43" s="7"/>
      <c r="BD43" s="7"/>
      <c r="BE43" s="7"/>
    </row>
    <row r="44" spans="1:653" ht="16.5" customHeight="1" thickBot="1" x14ac:dyDescent="0.35">
      <c r="A44"/>
      <c r="B44" s="340"/>
      <c r="C44" s="341"/>
      <c r="D44" s="341"/>
      <c r="E44" s="341"/>
      <c r="F44" s="341"/>
      <c r="G44" s="341"/>
      <c r="H44" s="341"/>
      <c r="I44" s="341"/>
      <c r="J44" s="341"/>
      <c r="K44" s="341"/>
      <c r="L44" s="341"/>
      <c r="M44" s="341"/>
      <c r="N44" s="341"/>
      <c r="O44" s="341"/>
      <c r="P44" s="341"/>
      <c r="Q44" s="341"/>
      <c r="R44" s="341"/>
      <c r="S44" s="341"/>
      <c r="T44" s="341"/>
      <c r="U44" s="341"/>
      <c r="V44" s="341"/>
      <c r="W44" s="341"/>
      <c r="X44" s="341"/>
      <c r="Y44" s="341"/>
      <c r="Z44" s="341"/>
      <c r="AA44" s="341"/>
      <c r="AB44" s="341"/>
      <c r="AC44" s="341"/>
      <c r="AD44" s="341"/>
      <c r="AE44" s="341"/>
      <c r="AF44" s="341"/>
      <c r="AG44" s="341"/>
      <c r="AH44" s="341"/>
      <c r="AI44" s="341"/>
      <c r="AJ44" s="341"/>
      <c r="AK44" s="341"/>
      <c r="AL44" s="341"/>
      <c r="AM44" s="341"/>
      <c r="AN44" s="341"/>
      <c r="AO44" s="341"/>
      <c r="AP44" s="341"/>
      <c r="AQ44" s="341"/>
      <c r="AR44" s="341"/>
      <c r="AS44" s="341"/>
      <c r="AT44" s="341"/>
      <c r="AU44" s="342"/>
      <c r="AV44" s="6"/>
      <c r="AW44" s="7"/>
      <c r="AX44" s="7"/>
      <c r="AY44" s="7"/>
      <c r="AZ44" s="7"/>
      <c r="BA44" s="7"/>
      <c r="BB44" s="7"/>
      <c r="BC44" s="7"/>
      <c r="BD44" s="7"/>
      <c r="BE44" s="7"/>
    </row>
    <row r="45" spans="1:653" ht="12" customHeight="1" x14ac:dyDescent="0.3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</row>
    <row r="46" spans="1:653" s="8" customFormat="1" ht="12" customHeight="1" x14ac:dyDescent="0.3">
      <c r="B46" s="310" t="s">
        <v>11</v>
      </c>
      <c r="C46" s="311"/>
      <c r="D46" s="311"/>
      <c r="E46" s="311"/>
      <c r="F46" s="311"/>
      <c r="G46" s="311"/>
      <c r="H46" s="311"/>
      <c r="I46" s="311"/>
      <c r="J46" s="311"/>
      <c r="K46" s="311"/>
      <c r="L46" s="311"/>
      <c r="M46" s="311"/>
      <c r="N46" s="311"/>
      <c r="O46" s="311"/>
      <c r="P46" s="311"/>
      <c r="Q46" s="311"/>
      <c r="R46" s="311"/>
      <c r="S46" s="311"/>
      <c r="T46" s="311"/>
      <c r="U46" s="311"/>
      <c r="V46" s="311"/>
      <c r="W46" s="312"/>
      <c r="Z46" s="310" t="s">
        <v>12</v>
      </c>
      <c r="AA46" s="311"/>
      <c r="AB46" s="311"/>
      <c r="AC46" s="311"/>
      <c r="AD46" s="311"/>
      <c r="AE46" s="311"/>
      <c r="AF46" s="311"/>
      <c r="AG46" s="311"/>
      <c r="AH46" s="311"/>
      <c r="AI46" s="311"/>
      <c r="AJ46" s="311"/>
      <c r="AK46" s="311"/>
      <c r="AL46" s="311"/>
      <c r="AM46" s="311"/>
      <c r="AN46" s="311"/>
      <c r="AO46" s="311"/>
      <c r="AP46" s="311"/>
      <c r="AQ46" s="311"/>
      <c r="AR46" s="311"/>
      <c r="AS46" s="311"/>
      <c r="AT46" s="311"/>
      <c r="AU46" s="312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9"/>
      <c r="IU46" s="9"/>
      <c r="IV46" s="9"/>
      <c r="IW46" s="9"/>
      <c r="IX46" s="9"/>
      <c r="IY46" s="9"/>
      <c r="IZ46" s="9"/>
      <c r="JA46" s="9"/>
      <c r="JB46" s="9"/>
      <c r="JC46" s="9"/>
      <c r="JD46" s="9"/>
      <c r="JE46" s="9"/>
      <c r="JF46" s="9"/>
      <c r="JG46" s="9"/>
      <c r="JH46" s="9"/>
      <c r="JI46" s="9"/>
      <c r="JJ46" s="9"/>
      <c r="JK46" s="9"/>
      <c r="JL46" s="9"/>
      <c r="JM46" s="9"/>
      <c r="JN46" s="9"/>
      <c r="JO46" s="9"/>
      <c r="JP46" s="9"/>
      <c r="JQ46" s="9"/>
      <c r="JR46" s="9"/>
      <c r="JS46" s="9"/>
      <c r="JT46" s="9"/>
      <c r="JU46" s="9"/>
      <c r="JV46" s="9"/>
      <c r="JW46" s="9"/>
      <c r="JX46" s="9"/>
      <c r="JY46" s="9"/>
      <c r="JZ46" s="9"/>
      <c r="KA46" s="9"/>
      <c r="KB46" s="9"/>
      <c r="KC46" s="9"/>
      <c r="KD46" s="9"/>
      <c r="KE46" s="9"/>
      <c r="KF46" s="9"/>
      <c r="KG46" s="9"/>
      <c r="KH46" s="9"/>
      <c r="KI46" s="9"/>
      <c r="KJ46" s="9"/>
      <c r="KK46" s="9"/>
      <c r="KL46" s="9"/>
      <c r="KM46" s="9"/>
      <c r="KN46" s="9"/>
      <c r="KO46" s="9"/>
      <c r="KP46" s="9"/>
      <c r="KQ46" s="9"/>
      <c r="KR46" s="9"/>
      <c r="KS46" s="9"/>
      <c r="KT46" s="9"/>
      <c r="KU46" s="9"/>
      <c r="KV46" s="9"/>
      <c r="KW46" s="9"/>
      <c r="KX46" s="9"/>
      <c r="KY46" s="9"/>
      <c r="KZ46" s="9"/>
      <c r="LA46" s="9"/>
      <c r="LB46" s="9"/>
      <c r="LC46" s="9"/>
      <c r="LD46" s="9"/>
      <c r="LE46" s="9"/>
      <c r="LF46" s="9"/>
      <c r="LG46" s="9"/>
      <c r="LH46" s="9"/>
      <c r="LI46" s="9"/>
      <c r="LJ46" s="9"/>
      <c r="LK46" s="9"/>
      <c r="LL46" s="9"/>
      <c r="LM46" s="9"/>
      <c r="LN46" s="9"/>
      <c r="LO46" s="9"/>
      <c r="LP46" s="9"/>
      <c r="LQ46" s="9"/>
      <c r="LR46" s="9"/>
      <c r="LS46" s="9"/>
      <c r="LT46" s="9"/>
      <c r="LU46" s="9"/>
      <c r="LV46" s="9"/>
      <c r="LW46" s="9"/>
      <c r="LX46" s="9"/>
      <c r="LY46" s="9"/>
      <c r="LZ46" s="9"/>
      <c r="MA46" s="9"/>
      <c r="MB46" s="9"/>
      <c r="MC46" s="9"/>
      <c r="MD46" s="9"/>
      <c r="ME46" s="9"/>
      <c r="MF46" s="9"/>
      <c r="MG46" s="9"/>
      <c r="MH46" s="9"/>
      <c r="MI46" s="9"/>
      <c r="MJ46" s="9"/>
      <c r="MK46" s="9"/>
      <c r="ML46" s="9"/>
      <c r="MM46" s="9"/>
      <c r="MN46" s="9"/>
      <c r="MO46" s="9"/>
      <c r="MP46" s="9"/>
      <c r="MQ46" s="9"/>
      <c r="MR46" s="9"/>
      <c r="MS46" s="9"/>
      <c r="MT46" s="9"/>
      <c r="MU46" s="9"/>
      <c r="MV46" s="9"/>
      <c r="MW46" s="9"/>
      <c r="MX46" s="9"/>
      <c r="MY46" s="9"/>
      <c r="MZ46" s="9"/>
      <c r="NA46" s="9"/>
      <c r="NB46" s="9"/>
      <c r="NC46" s="9"/>
      <c r="ND46" s="9"/>
      <c r="NE46" s="9"/>
      <c r="NF46" s="9"/>
      <c r="NG46" s="9"/>
      <c r="NH46" s="9"/>
      <c r="NI46" s="9"/>
      <c r="NJ46" s="9"/>
      <c r="NK46" s="9"/>
      <c r="NL46" s="9"/>
      <c r="NM46" s="9"/>
      <c r="NN46" s="9"/>
      <c r="NO46" s="9"/>
      <c r="NP46" s="9"/>
      <c r="NQ46" s="9"/>
      <c r="NR46" s="9"/>
      <c r="NS46" s="9"/>
      <c r="NT46" s="9"/>
      <c r="NU46" s="9"/>
      <c r="NV46" s="9"/>
      <c r="NW46" s="9"/>
      <c r="NX46" s="9"/>
      <c r="NY46" s="9"/>
      <c r="NZ46" s="9"/>
      <c r="OA46" s="9"/>
      <c r="OB46" s="9"/>
      <c r="OC46" s="9"/>
      <c r="OD46" s="9"/>
      <c r="OE46" s="9"/>
      <c r="OF46" s="9"/>
      <c r="OG46" s="9"/>
      <c r="OH46" s="9"/>
      <c r="OI46" s="9"/>
      <c r="OJ46" s="9"/>
      <c r="OK46" s="9"/>
      <c r="OL46" s="9"/>
      <c r="OM46" s="9"/>
      <c r="ON46" s="9"/>
      <c r="OO46" s="9"/>
      <c r="OP46" s="9"/>
      <c r="OQ46" s="9"/>
      <c r="OR46" s="9"/>
      <c r="OS46" s="9"/>
      <c r="OT46" s="9"/>
      <c r="OU46" s="9"/>
      <c r="OV46" s="9"/>
      <c r="OW46" s="9"/>
      <c r="OX46" s="9"/>
      <c r="OY46" s="9"/>
      <c r="OZ46" s="9"/>
      <c r="PA46" s="9"/>
      <c r="PB46" s="9"/>
      <c r="PC46" s="9"/>
      <c r="PD46" s="9"/>
      <c r="PE46" s="9"/>
      <c r="PF46" s="9"/>
      <c r="PG46" s="9"/>
      <c r="PH46" s="9"/>
      <c r="PI46" s="9"/>
      <c r="PJ46" s="9"/>
      <c r="PK46" s="9"/>
      <c r="PL46" s="9"/>
      <c r="PM46" s="9"/>
      <c r="PN46" s="9"/>
      <c r="PO46" s="9"/>
      <c r="PP46" s="9"/>
      <c r="PQ46" s="9"/>
      <c r="PR46" s="9"/>
      <c r="PS46" s="9"/>
      <c r="PT46" s="9"/>
      <c r="PU46" s="9"/>
      <c r="PV46" s="9"/>
      <c r="PW46" s="9"/>
      <c r="PX46" s="9"/>
      <c r="PY46" s="9"/>
      <c r="PZ46" s="9"/>
      <c r="QA46" s="9"/>
      <c r="QB46" s="9"/>
      <c r="QC46" s="9"/>
      <c r="QD46" s="9"/>
      <c r="QE46" s="9"/>
      <c r="QF46" s="9"/>
      <c r="QG46" s="9"/>
      <c r="QH46" s="9"/>
      <c r="QI46" s="9"/>
      <c r="QJ46" s="9"/>
      <c r="QK46" s="9"/>
      <c r="QL46" s="9"/>
      <c r="QM46" s="9"/>
      <c r="QN46" s="9"/>
      <c r="QO46" s="9"/>
      <c r="QP46" s="9"/>
      <c r="QQ46" s="9"/>
      <c r="QR46" s="9"/>
      <c r="QS46" s="9"/>
      <c r="QT46" s="9"/>
      <c r="QU46" s="9"/>
      <c r="QV46" s="9"/>
      <c r="QW46" s="9"/>
      <c r="QX46" s="9"/>
      <c r="QY46" s="9"/>
      <c r="QZ46" s="9"/>
      <c r="RA46" s="9"/>
      <c r="RB46" s="9"/>
      <c r="RC46" s="9"/>
      <c r="RD46" s="9"/>
      <c r="RE46" s="9"/>
      <c r="RF46" s="9"/>
      <c r="RG46" s="9"/>
      <c r="RH46" s="9"/>
      <c r="RI46" s="9"/>
      <c r="RJ46" s="9"/>
      <c r="RK46" s="9"/>
      <c r="RL46" s="9"/>
      <c r="RM46" s="9"/>
      <c r="RN46" s="9"/>
      <c r="RO46" s="9"/>
      <c r="RP46" s="9"/>
      <c r="RQ46" s="9"/>
      <c r="RR46" s="9"/>
      <c r="RS46" s="9"/>
      <c r="RT46" s="9"/>
      <c r="RU46" s="9"/>
      <c r="RV46" s="9"/>
      <c r="RW46" s="9"/>
      <c r="RX46" s="9"/>
      <c r="RY46" s="9"/>
      <c r="RZ46" s="9"/>
      <c r="SA46" s="9"/>
      <c r="SB46" s="9"/>
      <c r="SC46" s="9"/>
      <c r="SD46" s="9"/>
      <c r="SE46" s="9"/>
      <c r="SF46" s="9"/>
      <c r="SG46" s="9"/>
      <c r="SH46" s="9"/>
      <c r="SI46" s="9"/>
      <c r="SJ46" s="9"/>
      <c r="SK46" s="9"/>
      <c r="SL46" s="9"/>
      <c r="SM46" s="9"/>
      <c r="SN46" s="9"/>
      <c r="SO46" s="9"/>
      <c r="SP46" s="9"/>
      <c r="SQ46" s="9"/>
      <c r="SR46" s="9"/>
      <c r="SS46" s="9"/>
      <c r="ST46" s="9"/>
      <c r="SU46" s="9"/>
      <c r="SV46" s="9"/>
      <c r="SW46" s="9"/>
      <c r="SX46" s="9"/>
      <c r="SY46" s="9"/>
      <c r="SZ46" s="9"/>
      <c r="TA46" s="9"/>
      <c r="TB46" s="9"/>
      <c r="TC46" s="9"/>
      <c r="TD46" s="9"/>
      <c r="TE46" s="9"/>
      <c r="TF46" s="9"/>
      <c r="TG46" s="9"/>
      <c r="TH46" s="9"/>
      <c r="TI46" s="9"/>
      <c r="TJ46" s="9"/>
      <c r="TK46" s="9"/>
      <c r="TL46" s="9"/>
      <c r="TM46" s="9"/>
      <c r="TN46" s="9"/>
      <c r="TO46" s="9"/>
      <c r="TP46" s="9"/>
      <c r="TQ46" s="9"/>
      <c r="TR46" s="9"/>
      <c r="TS46" s="9"/>
      <c r="TT46" s="9"/>
      <c r="TU46" s="9"/>
      <c r="TV46" s="9"/>
      <c r="TW46" s="9"/>
      <c r="TX46" s="9"/>
      <c r="TY46" s="9"/>
      <c r="TZ46" s="9"/>
      <c r="UA46" s="9"/>
      <c r="UB46" s="9"/>
      <c r="UC46" s="9"/>
      <c r="UD46" s="9"/>
      <c r="UE46" s="9"/>
      <c r="UF46" s="9"/>
      <c r="UG46" s="9"/>
      <c r="UH46" s="9"/>
      <c r="UI46" s="9"/>
      <c r="UJ46" s="9"/>
      <c r="UK46" s="9"/>
      <c r="UL46" s="9"/>
      <c r="UM46" s="9"/>
      <c r="UN46" s="9"/>
      <c r="UO46" s="9"/>
      <c r="UP46" s="9"/>
      <c r="UQ46" s="9"/>
      <c r="UR46" s="9"/>
      <c r="US46" s="9"/>
      <c r="UT46" s="9"/>
      <c r="UU46" s="9"/>
      <c r="UV46" s="9"/>
      <c r="UW46" s="9"/>
      <c r="UX46" s="9"/>
      <c r="UY46" s="9"/>
      <c r="UZ46" s="9"/>
      <c r="VA46" s="9"/>
      <c r="VB46" s="9"/>
      <c r="VC46" s="9"/>
      <c r="VD46" s="9"/>
      <c r="VE46" s="9"/>
      <c r="VF46" s="9"/>
      <c r="VG46" s="9"/>
      <c r="VH46" s="9"/>
      <c r="VI46" s="9"/>
      <c r="VJ46" s="9"/>
      <c r="VK46" s="9"/>
      <c r="VL46" s="9"/>
      <c r="VM46" s="9"/>
      <c r="VN46" s="9"/>
      <c r="VO46" s="9"/>
      <c r="VP46" s="9"/>
      <c r="VQ46" s="9"/>
      <c r="VR46" s="9"/>
      <c r="VS46" s="9"/>
      <c r="VT46" s="9"/>
      <c r="VU46" s="9"/>
      <c r="VV46" s="9"/>
      <c r="VW46" s="9"/>
      <c r="VX46" s="9"/>
      <c r="VY46" s="9"/>
      <c r="VZ46" s="9"/>
      <c r="WA46" s="9"/>
      <c r="WB46" s="9"/>
      <c r="WC46" s="9"/>
      <c r="WD46" s="9"/>
      <c r="WE46" s="9"/>
      <c r="WF46" s="9"/>
      <c r="WG46" s="9"/>
      <c r="WH46" s="9"/>
      <c r="WI46" s="9"/>
      <c r="WJ46" s="9"/>
      <c r="WK46" s="9"/>
      <c r="WL46" s="9"/>
      <c r="WM46" s="9"/>
      <c r="WN46" s="9"/>
      <c r="WO46" s="9"/>
      <c r="WP46" s="9"/>
      <c r="WQ46" s="9"/>
      <c r="WR46" s="9"/>
      <c r="WS46" s="9"/>
      <c r="WT46" s="9"/>
      <c r="WU46" s="9"/>
      <c r="WV46" s="9"/>
      <c r="WW46" s="9"/>
      <c r="WX46" s="9"/>
      <c r="WY46" s="9"/>
      <c r="WZ46" s="9"/>
      <c r="XA46" s="9"/>
      <c r="XB46" s="9"/>
      <c r="XC46" s="9"/>
      <c r="XD46" s="9"/>
      <c r="XE46" s="9"/>
      <c r="XF46" s="9"/>
      <c r="XG46" s="9"/>
      <c r="XH46" s="9"/>
      <c r="XI46" s="9"/>
      <c r="XJ46" s="9"/>
      <c r="XK46" s="9"/>
      <c r="XL46" s="9"/>
      <c r="XM46" s="9"/>
      <c r="XN46" s="9"/>
      <c r="XO46" s="9"/>
      <c r="XP46" s="9"/>
      <c r="XQ46" s="9"/>
      <c r="XR46" s="9"/>
      <c r="XS46" s="9"/>
      <c r="XT46" s="9"/>
      <c r="XU46" s="9"/>
      <c r="XV46" s="9"/>
      <c r="XW46" s="9"/>
      <c r="XX46" s="9"/>
      <c r="XY46" s="9"/>
      <c r="XZ46" s="9"/>
      <c r="YA46" s="9"/>
      <c r="YB46" s="9"/>
      <c r="YC46" s="9"/>
    </row>
    <row r="47" spans="1:653" s="8" customFormat="1" ht="12" customHeight="1" x14ac:dyDescent="0.3">
      <c r="B47" s="313"/>
      <c r="C47" s="314"/>
      <c r="D47" s="314"/>
      <c r="E47" s="314"/>
      <c r="F47" s="314"/>
      <c r="G47" s="314"/>
      <c r="H47" s="314"/>
      <c r="I47" s="314"/>
      <c r="J47" s="314"/>
      <c r="K47" s="314"/>
      <c r="L47" s="314"/>
      <c r="M47" s="314"/>
      <c r="N47" s="314"/>
      <c r="O47" s="314"/>
      <c r="P47" s="314"/>
      <c r="Q47" s="314"/>
      <c r="R47" s="314"/>
      <c r="S47" s="314"/>
      <c r="T47" s="314"/>
      <c r="U47" s="314"/>
      <c r="V47" s="314"/>
      <c r="W47" s="315"/>
      <c r="Z47" s="313"/>
      <c r="AA47" s="314"/>
      <c r="AB47" s="314"/>
      <c r="AC47" s="314"/>
      <c r="AD47" s="314"/>
      <c r="AE47" s="314"/>
      <c r="AF47" s="314"/>
      <c r="AG47" s="314"/>
      <c r="AH47" s="314"/>
      <c r="AI47" s="314"/>
      <c r="AJ47" s="314"/>
      <c r="AK47" s="314"/>
      <c r="AL47" s="314"/>
      <c r="AM47" s="314"/>
      <c r="AN47" s="314"/>
      <c r="AO47" s="314"/>
      <c r="AP47" s="314"/>
      <c r="AQ47" s="314"/>
      <c r="AR47" s="314"/>
      <c r="AS47" s="314"/>
      <c r="AT47" s="314"/>
      <c r="AU47" s="315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9"/>
      <c r="IU47" s="9"/>
      <c r="IV47" s="9"/>
      <c r="IW47" s="9"/>
      <c r="IX47" s="9"/>
      <c r="IY47" s="9"/>
      <c r="IZ47" s="9"/>
      <c r="JA47" s="9"/>
      <c r="JB47" s="9"/>
      <c r="JC47" s="9"/>
      <c r="JD47" s="9"/>
      <c r="JE47" s="9"/>
      <c r="JF47" s="9"/>
      <c r="JG47" s="9"/>
      <c r="JH47" s="9"/>
      <c r="JI47" s="9"/>
      <c r="JJ47" s="9"/>
      <c r="JK47" s="9"/>
      <c r="JL47" s="9"/>
      <c r="JM47" s="9"/>
      <c r="JN47" s="9"/>
      <c r="JO47" s="9"/>
      <c r="JP47" s="9"/>
      <c r="JQ47" s="9"/>
      <c r="JR47" s="9"/>
      <c r="JS47" s="9"/>
      <c r="JT47" s="9"/>
      <c r="JU47" s="9"/>
      <c r="JV47" s="9"/>
      <c r="JW47" s="9"/>
      <c r="JX47" s="9"/>
      <c r="JY47" s="9"/>
      <c r="JZ47" s="9"/>
      <c r="KA47" s="9"/>
      <c r="KB47" s="9"/>
      <c r="KC47" s="9"/>
      <c r="KD47" s="9"/>
      <c r="KE47" s="9"/>
      <c r="KF47" s="9"/>
      <c r="KG47" s="9"/>
      <c r="KH47" s="9"/>
      <c r="KI47" s="9"/>
      <c r="KJ47" s="9"/>
      <c r="KK47" s="9"/>
      <c r="KL47" s="9"/>
      <c r="KM47" s="9"/>
      <c r="KN47" s="9"/>
      <c r="KO47" s="9"/>
      <c r="KP47" s="9"/>
      <c r="KQ47" s="9"/>
      <c r="KR47" s="9"/>
      <c r="KS47" s="9"/>
      <c r="KT47" s="9"/>
      <c r="KU47" s="9"/>
      <c r="KV47" s="9"/>
      <c r="KW47" s="9"/>
      <c r="KX47" s="9"/>
      <c r="KY47" s="9"/>
      <c r="KZ47" s="9"/>
      <c r="LA47" s="9"/>
      <c r="LB47" s="9"/>
      <c r="LC47" s="9"/>
      <c r="LD47" s="9"/>
      <c r="LE47" s="9"/>
      <c r="LF47" s="9"/>
      <c r="LG47" s="9"/>
      <c r="LH47" s="9"/>
      <c r="LI47" s="9"/>
      <c r="LJ47" s="9"/>
      <c r="LK47" s="9"/>
      <c r="LL47" s="9"/>
      <c r="LM47" s="9"/>
      <c r="LN47" s="9"/>
      <c r="LO47" s="9"/>
      <c r="LP47" s="9"/>
      <c r="LQ47" s="9"/>
      <c r="LR47" s="9"/>
      <c r="LS47" s="9"/>
      <c r="LT47" s="9"/>
      <c r="LU47" s="9"/>
      <c r="LV47" s="9"/>
      <c r="LW47" s="9"/>
      <c r="LX47" s="9"/>
      <c r="LY47" s="9"/>
      <c r="LZ47" s="9"/>
      <c r="MA47" s="9"/>
      <c r="MB47" s="9"/>
      <c r="MC47" s="9"/>
      <c r="MD47" s="9"/>
      <c r="ME47" s="9"/>
      <c r="MF47" s="9"/>
      <c r="MG47" s="9"/>
      <c r="MH47" s="9"/>
      <c r="MI47" s="9"/>
      <c r="MJ47" s="9"/>
      <c r="MK47" s="9"/>
      <c r="ML47" s="9"/>
      <c r="MM47" s="9"/>
      <c r="MN47" s="9"/>
      <c r="MO47" s="9"/>
      <c r="MP47" s="9"/>
      <c r="MQ47" s="9"/>
      <c r="MR47" s="9"/>
      <c r="MS47" s="9"/>
      <c r="MT47" s="9"/>
      <c r="MU47" s="9"/>
      <c r="MV47" s="9"/>
      <c r="MW47" s="9"/>
      <c r="MX47" s="9"/>
      <c r="MY47" s="9"/>
      <c r="MZ47" s="9"/>
      <c r="NA47" s="9"/>
      <c r="NB47" s="9"/>
      <c r="NC47" s="9"/>
      <c r="ND47" s="9"/>
      <c r="NE47" s="9"/>
      <c r="NF47" s="9"/>
      <c r="NG47" s="9"/>
      <c r="NH47" s="9"/>
      <c r="NI47" s="9"/>
      <c r="NJ47" s="9"/>
      <c r="NK47" s="9"/>
      <c r="NL47" s="9"/>
      <c r="NM47" s="9"/>
      <c r="NN47" s="9"/>
      <c r="NO47" s="9"/>
      <c r="NP47" s="9"/>
      <c r="NQ47" s="9"/>
      <c r="NR47" s="9"/>
      <c r="NS47" s="9"/>
      <c r="NT47" s="9"/>
      <c r="NU47" s="9"/>
      <c r="NV47" s="9"/>
      <c r="NW47" s="9"/>
      <c r="NX47" s="9"/>
      <c r="NY47" s="9"/>
      <c r="NZ47" s="9"/>
      <c r="OA47" s="9"/>
      <c r="OB47" s="9"/>
      <c r="OC47" s="9"/>
      <c r="OD47" s="9"/>
      <c r="OE47" s="9"/>
      <c r="OF47" s="9"/>
      <c r="OG47" s="9"/>
      <c r="OH47" s="9"/>
      <c r="OI47" s="9"/>
      <c r="OJ47" s="9"/>
      <c r="OK47" s="9"/>
      <c r="OL47" s="9"/>
      <c r="OM47" s="9"/>
      <c r="ON47" s="9"/>
      <c r="OO47" s="9"/>
      <c r="OP47" s="9"/>
      <c r="OQ47" s="9"/>
      <c r="OR47" s="9"/>
      <c r="OS47" s="9"/>
      <c r="OT47" s="9"/>
      <c r="OU47" s="9"/>
      <c r="OV47" s="9"/>
      <c r="OW47" s="9"/>
      <c r="OX47" s="9"/>
      <c r="OY47" s="9"/>
      <c r="OZ47" s="9"/>
      <c r="PA47" s="9"/>
      <c r="PB47" s="9"/>
      <c r="PC47" s="9"/>
      <c r="PD47" s="9"/>
      <c r="PE47" s="9"/>
      <c r="PF47" s="9"/>
      <c r="PG47" s="9"/>
      <c r="PH47" s="9"/>
      <c r="PI47" s="9"/>
      <c r="PJ47" s="9"/>
      <c r="PK47" s="9"/>
      <c r="PL47" s="9"/>
      <c r="PM47" s="9"/>
      <c r="PN47" s="9"/>
      <c r="PO47" s="9"/>
      <c r="PP47" s="9"/>
      <c r="PQ47" s="9"/>
      <c r="PR47" s="9"/>
      <c r="PS47" s="9"/>
      <c r="PT47" s="9"/>
      <c r="PU47" s="9"/>
      <c r="PV47" s="9"/>
      <c r="PW47" s="9"/>
      <c r="PX47" s="9"/>
      <c r="PY47" s="9"/>
      <c r="PZ47" s="9"/>
      <c r="QA47" s="9"/>
      <c r="QB47" s="9"/>
      <c r="QC47" s="9"/>
      <c r="QD47" s="9"/>
      <c r="QE47" s="9"/>
      <c r="QF47" s="9"/>
      <c r="QG47" s="9"/>
      <c r="QH47" s="9"/>
      <c r="QI47" s="9"/>
      <c r="QJ47" s="9"/>
      <c r="QK47" s="9"/>
      <c r="QL47" s="9"/>
      <c r="QM47" s="9"/>
      <c r="QN47" s="9"/>
      <c r="QO47" s="9"/>
      <c r="QP47" s="9"/>
      <c r="QQ47" s="9"/>
      <c r="QR47" s="9"/>
      <c r="QS47" s="9"/>
      <c r="QT47" s="9"/>
      <c r="QU47" s="9"/>
      <c r="QV47" s="9"/>
      <c r="QW47" s="9"/>
      <c r="QX47" s="9"/>
      <c r="QY47" s="9"/>
      <c r="QZ47" s="9"/>
      <c r="RA47" s="9"/>
      <c r="RB47" s="9"/>
      <c r="RC47" s="9"/>
      <c r="RD47" s="9"/>
      <c r="RE47" s="9"/>
      <c r="RF47" s="9"/>
      <c r="RG47" s="9"/>
      <c r="RH47" s="9"/>
      <c r="RI47" s="9"/>
      <c r="RJ47" s="9"/>
      <c r="RK47" s="9"/>
      <c r="RL47" s="9"/>
      <c r="RM47" s="9"/>
      <c r="RN47" s="9"/>
      <c r="RO47" s="9"/>
      <c r="RP47" s="9"/>
      <c r="RQ47" s="9"/>
      <c r="RR47" s="9"/>
      <c r="RS47" s="9"/>
      <c r="RT47" s="9"/>
      <c r="RU47" s="9"/>
      <c r="RV47" s="9"/>
      <c r="RW47" s="9"/>
      <c r="RX47" s="9"/>
      <c r="RY47" s="9"/>
      <c r="RZ47" s="9"/>
      <c r="SA47" s="9"/>
      <c r="SB47" s="9"/>
      <c r="SC47" s="9"/>
      <c r="SD47" s="9"/>
      <c r="SE47" s="9"/>
      <c r="SF47" s="9"/>
      <c r="SG47" s="9"/>
      <c r="SH47" s="9"/>
      <c r="SI47" s="9"/>
      <c r="SJ47" s="9"/>
      <c r="SK47" s="9"/>
      <c r="SL47" s="9"/>
      <c r="SM47" s="9"/>
      <c r="SN47" s="9"/>
      <c r="SO47" s="9"/>
      <c r="SP47" s="9"/>
      <c r="SQ47" s="9"/>
      <c r="SR47" s="9"/>
      <c r="SS47" s="9"/>
      <c r="ST47" s="9"/>
      <c r="SU47" s="9"/>
      <c r="SV47" s="9"/>
      <c r="SW47" s="9"/>
      <c r="SX47" s="9"/>
      <c r="SY47" s="9"/>
      <c r="SZ47" s="9"/>
      <c r="TA47" s="9"/>
      <c r="TB47" s="9"/>
      <c r="TC47" s="9"/>
      <c r="TD47" s="9"/>
      <c r="TE47" s="9"/>
      <c r="TF47" s="9"/>
      <c r="TG47" s="9"/>
      <c r="TH47" s="9"/>
      <c r="TI47" s="9"/>
      <c r="TJ47" s="9"/>
      <c r="TK47" s="9"/>
      <c r="TL47" s="9"/>
      <c r="TM47" s="9"/>
      <c r="TN47" s="9"/>
      <c r="TO47" s="9"/>
      <c r="TP47" s="9"/>
      <c r="TQ47" s="9"/>
      <c r="TR47" s="9"/>
      <c r="TS47" s="9"/>
      <c r="TT47" s="9"/>
      <c r="TU47" s="9"/>
      <c r="TV47" s="9"/>
      <c r="TW47" s="9"/>
      <c r="TX47" s="9"/>
      <c r="TY47" s="9"/>
      <c r="TZ47" s="9"/>
      <c r="UA47" s="9"/>
      <c r="UB47" s="9"/>
      <c r="UC47" s="9"/>
      <c r="UD47" s="9"/>
      <c r="UE47" s="9"/>
      <c r="UF47" s="9"/>
      <c r="UG47" s="9"/>
      <c r="UH47" s="9"/>
      <c r="UI47" s="9"/>
      <c r="UJ47" s="9"/>
      <c r="UK47" s="9"/>
      <c r="UL47" s="9"/>
      <c r="UM47" s="9"/>
      <c r="UN47" s="9"/>
      <c r="UO47" s="9"/>
      <c r="UP47" s="9"/>
      <c r="UQ47" s="9"/>
      <c r="UR47" s="9"/>
      <c r="US47" s="9"/>
      <c r="UT47" s="9"/>
      <c r="UU47" s="9"/>
      <c r="UV47" s="9"/>
      <c r="UW47" s="9"/>
      <c r="UX47" s="9"/>
      <c r="UY47" s="9"/>
      <c r="UZ47" s="9"/>
      <c r="VA47" s="9"/>
      <c r="VB47" s="9"/>
      <c r="VC47" s="9"/>
      <c r="VD47" s="9"/>
      <c r="VE47" s="9"/>
      <c r="VF47" s="9"/>
      <c r="VG47" s="9"/>
      <c r="VH47" s="9"/>
      <c r="VI47" s="9"/>
      <c r="VJ47" s="9"/>
      <c r="VK47" s="9"/>
      <c r="VL47" s="9"/>
      <c r="VM47" s="9"/>
      <c r="VN47" s="9"/>
      <c r="VO47" s="9"/>
      <c r="VP47" s="9"/>
      <c r="VQ47" s="9"/>
      <c r="VR47" s="9"/>
      <c r="VS47" s="9"/>
      <c r="VT47" s="9"/>
      <c r="VU47" s="9"/>
      <c r="VV47" s="9"/>
      <c r="VW47" s="9"/>
      <c r="VX47" s="9"/>
      <c r="VY47" s="9"/>
      <c r="VZ47" s="9"/>
      <c r="WA47" s="9"/>
      <c r="WB47" s="9"/>
      <c r="WC47" s="9"/>
      <c r="WD47" s="9"/>
      <c r="WE47" s="9"/>
      <c r="WF47" s="9"/>
      <c r="WG47" s="9"/>
      <c r="WH47" s="9"/>
      <c r="WI47" s="9"/>
      <c r="WJ47" s="9"/>
      <c r="WK47" s="9"/>
      <c r="WL47" s="9"/>
      <c r="WM47" s="9"/>
      <c r="WN47" s="9"/>
      <c r="WO47" s="9"/>
      <c r="WP47" s="9"/>
      <c r="WQ47" s="9"/>
      <c r="WR47" s="9"/>
      <c r="WS47" s="9"/>
      <c r="WT47" s="9"/>
      <c r="WU47" s="9"/>
      <c r="WV47" s="9"/>
      <c r="WW47" s="9"/>
      <c r="WX47" s="9"/>
      <c r="WY47" s="9"/>
      <c r="WZ47" s="9"/>
      <c r="XA47" s="9"/>
      <c r="XB47" s="9"/>
      <c r="XC47" s="9"/>
      <c r="XD47" s="9"/>
      <c r="XE47" s="9"/>
      <c r="XF47" s="9"/>
      <c r="XG47" s="9"/>
      <c r="XH47" s="9"/>
      <c r="XI47" s="9"/>
      <c r="XJ47" s="9"/>
      <c r="XK47" s="9"/>
      <c r="XL47" s="9"/>
      <c r="XM47" s="9"/>
      <c r="XN47" s="9"/>
      <c r="XO47" s="9"/>
      <c r="XP47" s="9"/>
      <c r="XQ47" s="9"/>
      <c r="XR47" s="9"/>
      <c r="XS47" s="9"/>
      <c r="XT47" s="9"/>
      <c r="XU47" s="9"/>
      <c r="XV47" s="9"/>
      <c r="XW47" s="9"/>
      <c r="XX47" s="9"/>
      <c r="XY47" s="9"/>
      <c r="XZ47" s="9"/>
      <c r="YA47" s="9"/>
      <c r="YB47" s="9"/>
      <c r="YC47" s="9"/>
    </row>
    <row r="48" spans="1:653" ht="12" customHeight="1" thickBot="1" x14ac:dyDescent="0.3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</row>
    <row r="49" spans="1:48" ht="12" customHeight="1" x14ac:dyDescent="0.3">
      <c r="A49"/>
      <c r="B49" s="316" t="s">
        <v>13</v>
      </c>
      <c r="C49" s="317"/>
      <c r="D49" s="317"/>
      <c r="E49" s="317"/>
      <c r="F49" s="317"/>
      <c r="G49" s="317"/>
      <c r="H49" s="317"/>
      <c r="I49" s="317"/>
      <c r="J49" s="317"/>
      <c r="K49" s="317"/>
      <c r="L49" s="317"/>
      <c r="M49" s="317"/>
      <c r="N49" s="317"/>
      <c r="O49" s="317"/>
      <c r="P49" s="317"/>
      <c r="Q49" s="317"/>
      <c r="R49" s="317"/>
      <c r="S49" s="318"/>
      <c r="T49" s="322" t="s">
        <v>14</v>
      </c>
      <c r="U49" s="317"/>
      <c r="V49" s="317"/>
      <c r="W49" s="323"/>
      <c r="X49"/>
      <c r="Y49"/>
      <c r="Z49" s="316" t="s">
        <v>15</v>
      </c>
      <c r="AA49" s="317"/>
      <c r="AB49" s="317"/>
      <c r="AC49" s="317"/>
      <c r="AD49" s="317"/>
      <c r="AE49" s="317"/>
      <c r="AF49" s="317"/>
      <c r="AG49" s="317"/>
      <c r="AH49" s="317"/>
      <c r="AI49" s="317"/>
      <c r="AJ49" s="317"/>
      <c r="AK49" s="317"/>
      <c r="AL49" s="317"/>
      <c r="AM49" s="317"/>
      <c r="AN49" s="318"/>
      <c r="AO49" s="322" t="s">
        <v>14</v>
      </c>
      <c r="AP49" s="317"/>
      <c r="AQ49" s="317"/>
      <c r="AR49" s="323"/>
      <c r="AS49" s="322" t="s">
        <v>16</v>
      </c>
      <c r="AT49" s="317"/>
      <c r="AU49" s="323"/>
      <c r="AV49"/>
    </row>
    <row r="50" spans="1:48" ht="12" customHeight="1" thickBot="1" x14ac:dyDescent="0.35">
      <c r="A50"/>
      <c r="B50" s="319"/>
      <c r="C50" s="320"/>
      <c r="D50" s="320"/>
      <c r="E50" s="320"/>
      <c r="F50" s="320"/>
      <c r="G50" s="320"/>
      <c r="H50" s="320"/>
      <c r="I50" s="320"/>
      <c r="J50" s="320"/>
      <c r="K50" s="320"/>
      <c r="L50" s="320"/>
      <c r="M50" s="320"/>
      <c r="N50" s="320"/>
      <c r="O50" s="320"/>
      <c r="P50" s="320"/>
      <c r="Q50" s="320"/>
      <c r="R50" s="320"/>
      <c r="S50" s="321"/>
      <c r="T50" s="324"/>
      <c r="U50" s="320"/>
      <c r="V50" s="320"/>
      <c r="W50" s="325"/>
      <c r="X50"/>
      <c r="Y50"/>
      <c r="Z50" s="319"/>
      <c r="AA50" s="320"/>
      <c r="AB50" s="320"/>
      <c r="AC50" s="320"/>
      <c r="AD50" s="320"/>
      <c r="AE50" s="320"/>
      <c r="AF50" s="320"/>
      <c r="AG50" s="320"/>
      <c r="AH50" s="320"/>
      <c r="AI50" s="320"/>
      <c r="AJ50" s="320"/>
      <c r="AK50" s="320"/>
      <c r="AL50" s="320"/>
      <c r="AM50" s="320"/>
      <c r="AN50" s="321"/>
      <c r="AO50" s="324"/>
      <c r="AP50" s="320"/>
      <c r="AQ50" s="320"/>
      <c r="AR50" s="325"/>
      <c r="AS50" s="324"/>
      <c r="AT50" s="320"/>
      <c r="AU50" s="325"/>
      <c r="AV50"/>
    </row>
    <row r="51" spans="1:48" ht="12" customHeight="1" x14ac:dyDescent="0.3">
      <c r="A51"/>
      <c r="B51" s="222"/>
      <c r="C51" s="223"/>
      <c r="D51" s="223"/>
      <c r="E51" s="223"/>
      <c r="F51" s="223"/>
      <c r="G51" s="223"/>
      <c r="H51" s="223"/>
      <c r="I51" s="223"/>
      <c r="J51" s="223"/>
      <c r="K51" s="223"/>
      <c r="L51" s="223"/>
      <c r="M51" s="223"/>
      <c r="N51" s="223"/>
      <c r="O51" s="223"/>
      <c r="P51" s="223"/>
      <c r="Q51" s="223"/>
      <c r="R51" s="223"/>
      <c r="S51" s="223"/>
      <c r="T51" s="226"/>
      <c r="U51" s="227"/>
      <c r="V51" s="227"/>
      <c r="W51" s="228"/>
      <c r="X51"/>
      <c r="Y51"/>
      <c r="Z51" s="291" t="s">
        <v>3899</v>
      </c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5"/>
      <c r="AP51" s="295"/>
      <c r="AQ51" s="295"/>
      <c r="AR51" s="295"/>
      <c r="AS51" s="297" t="str">
        <f t="shared" ref="AS51" si="0">IF($AO$77=0,"",AO51/$AO$77)</f>
        <v/>
      </c>
      <c r="AT51" s="297"/>
      <c r="AU51" s="298"/>
      <c r="AV51"/>
    </row>
    <row r="52" spans="1:48" ht="12" customHeight="1" thickBot="1" x14ac:dyDescent="0.35">
      <c r="A52"/>
      <c r="B52" s="224"/>
      <c r="C52" s="225"/>
      <c r="D52" s="225"/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25"/>
      <c r="P52" s="225"/>
      <c r="Q52" s="225"/>
      <c r="R52" s="225"/>
      <c r="S52" s="225"/>
      <c r="T52" s="229"/>
      <c r="U52" s="230"/>
      <c r="V52" s="230"/>
      <c r="W52" s="231"/>
      <c r="X52"/>
      <c r="Y52"/>
      <c r="Z52" s="293"/>
      <c r="AA52" s="294"/>
      <c r="AB52" s="294"/>
      <c r="AC52" s="294"/>
      <c r="AD52" s="294"/>
      <c r="AE52" s="294"/>
      <c r="AF52" s="294"/>
      <c r="AG52" s="294"/>
      <c r="AH52" s="294"/>
      <c r="AI52" s="294"/>
      <c r="AJ52" s="294"/>
      <c r="AK52" s="294"/>
      <c r="AL52" s="294"/>
      <c r="AM52" s="294"/>
      <c r="AN52" s="294"/>
      <c r="AO52" s="296"/>
      <c r="AP52" s="296"/>
      <c r="AQ52" s="296"/>
      <c r="AR52" s="296"/>
      <c r="AS52" s="299"/>
      <c r="AT52" s="299"/>
      <c r="AU52" s="300"/>
      <c r="AV52"/>
    </row>
    <row r="53" spans="1:48" ht="12" customHeight="1" x14ac:dyDescent="0.3">
      <c r="A53"/>
      <c r="B53" s="207"/>
      <c r="C53" s="208"/>
      <c r="D53" s="208"/>
      <c r="E53" s="208"/>
      <c r="F53" s="208"/>
      <c r="G53" s="208"/>
      <c r="H53" s="208"/>
      <c r="I53" s="208"/>
      <c r="J53" s="208"/>
      <c r="K53" s="208"/>
      <c r="L53" s="208"/>
      <c r="M53" s="208"/>
      <c r="N53" s="208"/>
      <c r="O53" s="208"/>
      <c r="P53" s="208"/>
      <c r="Q53" s="208"/>
      <c r="R53" s="208"/>
      <c r="S53" s="208"/>
      <c r="T53" s="211"/>
      <c r="U53" s="212"/>
      <c r="V53" s="212"/>
      <c r="W53" s="213"/>
      <c r="X53"/>
      <c r="Y53"/>
      <c r="Z53" s="301" t="s">
        <v>17</v>
      </c>
      <c r="AA53" s="302"/>
      <c r="AB53" s="302"/>
      <c r="AC53" s="302"/>
      <c r="AD53" s="302"/>
      <c r="AE53" s="302"/>
      <c r="AF53" s="302"/>
      <c r="AG53" s="302"/>
      <c r="AH53" s="302"/>
      <c r="AI53" s="302"/>
      <c r="AJ53" s="302"/>
      <c r="AK53" s="302"/>
      <c r="AL53" s="302"/>
      <c r="AM53" s="302"/>
      <c r="AN53" s="303"/>
      <c r="AO53" s="307"/>
      <c r="AP53" s="307"/>
      <c r="AQ53" s="307"/>
      <c r="AR53" s="307"/>
      <c r="AS53" s="308" t="str">
        <f>IF($AO$77=0,"",AO53/$AO$77)</f>
        <v/>
      </c>
      <c r="AT53" s="308"/>
      <c r="AU53" s="309"/>
      <c r="AV53"/>
    </row>
    <row r="54" spans="1:48" ht="12" customHeight="1" x14ac:dyDescent="0.3">
      <c r="A54"/>
      <c r="B54" s="209"/>
      <c r="C54" s="210"/>
      <c r="D54" s="210"/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10"/>
      <c r="P54" s="210"/>
      <c r="Q54" s="210"/>
      <c r="R54" s="210"/>
      <c r="S54" s="210"/>
      <c r="T54" s="214"/>
      <c r="U54" s="215"/>
      <c r="V54" s="215"/>
      <c r="W54" s="216"/>
      <c r="X54"/>
      <c r="Y54"/>
      <c r="Z54" s="304"/>
      <c r="AA54" s="305"/>
      <c r="AB54" s="305"/>
      <c r="AC54" s="305"/>
      <c r="AD54" s="305"/>
      <c r="AE54" s="305"/>
      <c r="AF54" s="305"/>
      <c r="AG54" s="305"/>
      <c r="AH54" s="305"/>
      <c r="AI54" s="305"/>
      <c r="AJ54" s="305"/>
      <c r="AK54" s="305"/>
      <c r="AL54" s="305"/>
      <c r="AM54" s="305"/>
      <c r="AN54" s="306"/>
      <c r="AO54" s="279"/>
      <c r="AP54" s="279"/>
      <c r="AQ54" s="279"/>
      <c r="AR54" s="279"/>
      <c r="AS54" s="280"/>
      <c r="AT54" s="280"/>
      <c r="AU54" s="281"/>
      <c r="AV54"/>
    </row>
    <row r="55" spans="1:48" ht="12" customHeight="1" x14ac:dyDescent="0.3">
      <c r="A55"/>
      <c r="B55" s="222"/>
      <c r="C55" s="223"/>
      <c r="D55" s="223"/>
      <c r="E55" s="223"/>
      <c r="F55" s="223"/>
      <c r="G55" s="223"/>
      <c r="H55" s="223"/>
      <c r="I55" s="223"/>
      <c r="J55" s="223"/>
      <c r="K55" s="223"/>
      <c r="L55" s="223"/>
      <c r="M55" s="223"/>
      <c r="N55" s="223"/>
      <c r="O55" s="223"/>
      <c r="P55" s="223"/>
      <c r="Q55" s="223"/>
      <c r="R55" s="223"/>
      <c r="S55" s="223"/>
      <c r="T55" s="226"/>
      <c r="U55" s="227"/>
      <c r="V55" s="227"/>
      <c r="W55" s="228"/>
      <c r="X55"/>
      <c r="Y55"/>
      <c r="Z55" s="282" t="s">
        <v>18</v>
      </c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3"/>
      <c r="AM55" s="283"/>
      <c r="AN55" s="283"/>
      <c r="AO55" s="219"/>
      <c r="AP55" s="219"/>
      <c r="AQ55" s="219"/>
      <c r="AR55" s="219"/>
      <c r="AS55" s="220" t="str">
        <f t="shared" ref="AS55" si="1">IF($AO$77=0,"",AO55/$AO$77)</f>
        <v/>
      </c>
      <c r="AT55" s="220"/>
      <c r="AU55" s="221"/>
      <c r="AV55"/>
    </row>
    <row r="56" spans="1:48" ht="12" customHeight="1" x14ac:dyDescent="0.3">
      <c r="A56"/>
      <c r="B56" s="224"/>
      <c r="C56" s="225"/>
      <c r="D56" s="225"/>
      <c r="E56" s="225"/>
      <c r="F56" s="225"/>
      <c r="G56" s="225"/>
      <c r="H56" s="225"/>
      <c r="I56" s="225"/>
      <c r="J56" s="225"/>
      <c r="K56" s="225"/>
      <c r="L56" s="225"/>
      <c r="M56" s="225"/>
      <c r="N56" s="225"/>
      <c r="O56" s="225"/>
      <c r="P56" s="225"/>
      <c r="Q56" s="225"/>
      <c r="R56" s="225"/>
      <c r="S56" s="225"/>
      <c r="T56" s="229"/>
      <c r="U56" s="230"/>
      <c r="V56" s="230"/>
      <c r="W56" s="231"/>
      <c r="X56"/>
      <c r="Y56"/>
      <c r="Z56" s="282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L56" s="283"/>
      <c r="AM56" s="283"/>
      <c r="AN56" s="283"/>
      <c r="AO56" s="219"/>
      <c r="AP56" s="219"/>
      <c r="AQ56" s="219"/>
      <c r="AR56" s="219"/>
      <c r="AS56" s="220"/>
      <c r="AT56" s="220"/>
      <c r="AU56" s="221"/>
      <c r="AV56"/>
    </row>
    <row r="57" spans="1:48" ht="12" customHeight="1" x14ac:dyDescent="0.3">
      <c r="A57"/>
      <c r="B57" s="207"/>
      <c r="C57" s="208"/>
      <c r="D57" s="208"/>
      <c r="E57" s="208"/>
      <c r="F57" s="208"/>
      <c r="G57" s="208"/>
      <c r="H57" s="208"/>
      <c r="I57" s="208"/>
      <c r="J57" s="208"/>
      <c r="K57" s="208"/>
      <c r="L57" s="208"/>
      <c r="M57" s="208"/>
      <c r="N57" s="208"/>
      <c r="O57" s="208"/>
      <c r="P57" s="208"/>
      <c r="Q57" s="208"/>
      <c r="R57" s="208"/>
      <c r="S57" s="208"/>
      <c r="T57" s="211"/>
      <c r="U57" s="212"/>
      <c r="V57" s="212"/>
      <c r="W57" s="213"/>
      <c r="X57"/>
      <c r="Y57"/>
      <c r="Z57" s="285" t="s">
        <v>19</v>
      </c>
      <c r="AA57" s="286"/>
      <c r="AB57" s="286"/>
      <c r="AC57" s="286"/>
      <c r="AD57" s="286"/>
      <c r="AE57" s="286"/>
      <c r="AF57" s="286"/>
      <c r="AG57" s="286"/>
      <c r="AH57" s="286"/>
      <c r="AI57" s="286"/>
      <c r="AJ57" s="286"/>
      <c r="AK57" s="286"/>
      <c r="AL57" s="286"/>
      <c r="AM57" s="286"/>
      <c r="AN57" s="287"/>
      <c r="AO57" s="279"/>
      <c r="AP57" s="279"/>
      <c r="AQ57" s="279"/>
      <c r="AR57" s="279"/>
      <c r="AS57" s="280" t="str">
        <f t="shared" ref="AS57" si="2">IF($AO$77=0,"",AO57/$AO$77)</f>
        <v/>
      </c>
      <c r="AT57" s="280"/>
      <c r="AU57" s="281"/>
      <c r="AV57"/>
    </row>
    <row r="58" spans="1:48" ht="12" customHeight="1" x14ac:dyDescent="0.3">
      <c r="A58"/>
      <c r="B58" s="209"/>
      <c r="C58" s="210"/>
      <c r="D58" s="210"/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10"/>
      <c r="P58" s="210"/>
      <c r="Q58" s="210"/>
      <c r="R58" s="210"/>
      <c r="S58" s="210"/>
      <c r="T58" s="214"/>
      <c r="U58" s="215"/>
      <c r="V58" s="215"/>
      <c r="W58" s="216"/>
      <c r="X58"/>
      <c r="Y58"/>
      <c r="Z58" s="288"/>
      <c r="AA58" s="289"/>
      <c r="AB58" s="289"/>
      <c r="AC58" s="289"/>
      <c r="AD58" s="289"/>
      <c r="AE58" s="289"/>
      <c r="AF58" s="289"/>
      <c r="AG58" s="289"/>
      <c r="AH58" s="289"/>
      <c r="AI58" s="289"/>
      <c r="AJ58" s="289"/>
      <c r="AK58" s="289"/>
      <c r="AL58" s="289"/>
      <c r="AM58" s="289"/>
      <c r="AN58" s="290"/>
      <c r="AO58" s="279"/>
      <c r="AP58" s="279"/>
      <c r="AQ58" s="279"/>
      <c r="AR58" s="279"/>
      <c r="AS58" s="280"/>
      <c r="AT58" s="280"/>
      <c r="AU58" s="281"/>
      <c r="AV58"/>
    </row>
    <row r="59" spans="1:48" ht="12" customHeight="1" x14ac:dyDescent="0.3">
      <c r="A59"/>
      <c r="B59" s="222"/>
      <c r="C59" s="223"/>
      <c r="D59" s="223"/>
      <c r="E59" s="223"/>
      <c r="F59" s="223"/>
      <c r="G59" s="223"/>
      <c r="H59" s="223"/>
      <c r="I59" s="223"/>
      <c r="J59" s="223"/>
      <c r="K59" s="223"/>
      <c r="L59" s="223"/>
      <c r="M59" s="223"/>
      <c r="N59" s="223"/>
      <c r="O59" s="223"/>
      <c r="P59" s="223"/>
      <c r="Q59" s="223"/>
      <c r="R59" s="223"/>
      <c r="S59" s="223"/>
      <c r="T59" s="226"/>
      <c r="U59" s="227"/>
      <c r="V59" s="227"/>
      <c r="W59" s="228"/>
      <c r="X59"/>
      <c r="Y59"/>
      <c r="Z59" s="282" t="s">
        <v>3924</v>
      </c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3"/>
      <c r="AL59" s="283"/>
      <c r="AM59" s="283"/>
      <c r="AN59" s="283"/>
      <c r="AO59" s="284"/>
      <c r="AP59" s="284"/>
      <c r="AQ59" s="284"/>
      <c r="AR59" s="284"/>
      <c r="AS59" s="220" t="str">
        <f t="shared" ref="AS59" si="3">IF($AO$77=0,"",AO59/$AO$77)</f>
        <v/>
      </c>
      <c r="AT59" s="220"/>
      <c r="AU59" s="221"/>
      <c r="AV59"/>
    </row>
    <row r="60" spans="1:48" ht="12" customHeight="1" x14ac:dyDescent="0.3">
      <c r="A60"/>
      <c r="B60" s="224"/>
      <c r="C60" s="225"/>
      <c r="D60" s="225"/>
      <c r="E60" s="225"/>
      <c r="F60" s="225"/>
      <c r="G60" s="225"/>
      <c r="H60" s="225"/>
      <c r="I60" s="225"/>
      <c r="J60" s="225"/>
      <c r="K60" s="225"/>
      <c r="L60" s="225"/>
      <c r="M60" s="225"/>
      <c r="N60" s="225"/>
      <c r="O60" s="225"/>
      <c r="P60" s="225"/>
      <c r="Q60" s="225"/>
      <c r="R60" s="225"/>
      <c r="S60" s="225"/>
      <c r="T60" s="229"/>
      <c r="U60" s="230"/>
      <c r="V60" s="230"/>
      <c r="W60" s="231"/>
      <c r="X60"/>
      <c r="Y60"/>
      <c r="Z60" s="282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3"/>
      <c r="AL60" s="283"/>
      <c r="AM60" s="283"/>
      <c r="AN60" s="283"/>
      <c r="AO60" s="284"/>
      <c r="AP60" s="284"/>
      <c r="AQ60" s="284"/>
      <c r="AR60" s="284"/>
      <c r="AS60" s="220"/>
      <c r="AT60" s="220"/>
      <c r="AU60" s="221"/>
      <c r="AV60"/>
    </row>
    <row r="61" spans="1:48" ht="12" customHeight="1" x14ac:dyDescent="0.3">
      <c r="A61"/>
      <c r="B61" s="207"/>
      <c r="C61" s="208"/>
      <c r="D61" s="208"/>
      <c r="E61" s="208"/>
      <c r="F61" s="208"/>
      <c r="G61" s="208"/>
      <c r="H61" s="208"/>
      <c r="I61" s="208"/>
      <c r="J61" s="208"/>
      <c r="K61" s="208"/>
      <c r="L61" s="208"/>
      <c r="M61" s="208"/>
      <c r="N61" s="208"/>
      <c r="O61" s="208"/>
      <c r="P61" s="208"/>
      <c r="Q61" s="208"/>
      <c r="R61" s="208"/>
      <c r="S61" s="208"/>
      <c r="T61" s="211"/>
      <c r="U61" s="212"/>
      <c r="V61" s="212"/>
      <c r="W61" s="213"/>
      <c r="X61"/>
      <c r="Y61"/>
      <c r="Z61" s="273"/>
      <c r="AA61" s="274"/>
      <c r="AB61" s="274"/>
      <c r="AC61" s="274"/>
      <c r="AD61" s="274"/>
      <c r="AE61" s="274"/>
      <c r="AF61" s="274"/>
      <c r="AG61" s="274"/>
      <c r="AH61" s="274"/>
      <c r="AI61" s="274"/>
      <c r="AJ61" s="274"/>
      <c r="AK61" s="274"/>
      <c r="AL61" s="274"/>
      <c r="AM61" s="274"/>
      <c r="AN61" s="275"/>
      <c r="AO61" s="279"/>
      <c r="AP61" s="279"/>
      <c r="AQ61" s="279"/>
      <c r="AR61" s="279"/>
      <c r="AS61" s="280" t="str">
        <f t="shared" ref="AS61" si="4">IF($AO$77=0,"",AO61/$AO$77)</f>
        <v/>
      </c>
      <c r="AT61" s="280"/>
      <c r="AU61" s="281"/>
      <c r="AV61"/>
    </row>
    <row r="62" spans="1:48" ht="12" customHeight="1" x14ac:dyDescent="0.3">
      <c r="A62"/>
      <c r="B62" s="209"/>
      <c r="C62" s="210"/>
      <c r="D62" s="210"/>
      <c r="E62" s="210"/>
      <c r="F62" s="210"/>
      <c r="G62" s="210"/>
      <c r="H62" s="210"/>
      <c r="I62" s="210"/>
      <c r="J62" s="210"/>
      <c r="K62" s="210"/>
      <c r="L62" s="210"/>
      <c r="M62" s="210"/>
      <c r="N62" s="210"/>
      <c r="O62" s="210"/>
      <c r="P62" s="210"/>
      <c r="Q62" s="210"/>
      <c r="R62" s="210"/>
      <c r="S62" s="210"/>
      <c r="T62" s="214"/>
      <c r="U62" s="215"/>
      <c r="V62" s="215"/>
      <c r="W62" s="216"/>
      <c r="X62"/>
      <c r="Y62"/>
      <c r="Z62" s="276"/>
      <c r="AA62" s="277"/>
      <c r="AB62" s="277"/>
      <c r="AC62" s="277"/>
      <c r="AD62" s="277"/>
      <c r="AE62" s="277"/>
      <c r="AF62" s="277"/>
      <c r="AG62" s="277"/>
      <c r="AH62" s="277"/>
      <c r="AI62" s="277"/>
      <c r="AJ62" s="277"/>
      <c r="AK62" s="277"/>
      <c r="AL62" s="277"/>
      <c r="AM62" s="277"/>
      <c r="AN62" s="278"/>
      <c r="AO62" s="279"/>
      <c r="AP62" s="279"/>
      <c r="AQ62" s="279"/>
      <c r="AR62" s="279"/>
      <c r="AS62" s="280"/>
      <c r="AT62" s="280"/>
      <c r="AU62" s="281"/>
      <c r="AV62"/>
    </row>
    <row r="63" spans="1:48" ht="12" customHeight="1" x14ac:dyDescent="0.3">
      <c r="A63"/>
      <c r="B63" s="222"/>
      <c r="C63" s="223"/>
      <c r="D63" s="223"/>
      <c r="E63" s="223"/>
      <c r="F63" s="223"/>
      <c r="G63" s="223"/>
      <c r="H63" s="223"/>
      <c r="I63" s="223"/>
      <c r="J63" s="223"/>
      <c r="K63" s="223"/>
      <c r="L63" s="223"/>
      <c r="M63" s="223"/>
      <c r="N63" s="223"/>
      <c r="O63" s="223"/>
      <c r="P63" s="223"/>
      <c r="Q63" s="223"/>
      <c r="R63" s="223"/>
      <c r="S63" s="223"/>
      <c r="T63" s="226"/>
      <c r="U63" s="227"/>
      <c r="V63" s="227"/>
      <c r="W63" s="228"/>
      <c r="X63"/>
      <c r="Y63"/>
      <c r="Z63" s="217"/>
      <c r="AA63" s="218"/>
      <c r="AB63" s="218"/>
      <c r="AC63" s="218"/>
      <c r="AD63" s="218"/>
      <c r="AE63" s="218"/>
      <c r="AF63" s="218"/>
      <c r="AG63" s="218"/>
      <c r="AH63" s="218"/>
      <c r="AI63" s="218"/>
      <c r="AJ63" s="218"/>
      <c r="AK63" s="218"/>
      <c r="AL63" s="218"/>
      <c r="AM63" s="218"/>
      <c r="AN63" s="218"/>
      <c r="AO63" s="219"/>
      <c r="AP63" s="219"/>
      <c r="AQ63" s="219"/>
      <c r="AR63" s="219"/>
      <c r="AS63" s="220" t="str">
        <f t="shared" ref="AS63" si="5">IF($AO$77=0,"",AO63/$AO$77)</f>
        <v/>
      </c>
      <c r="AT63" s="220"/>
      <c r="AU63" s="221"/>
      <c r="AV63"/>
    </row>
    <row r="64" spans="1:48" ht="12" customHeight="1" x14ac:dyDescent="0.3">
      <c r="A64"/>
      <c r="B64" s="224"/>
      <c r="C64" s="225"/>
      <c r="D64" s="225"/>
      <c r="E64" s="225"/>
      <c r="F64" s="225"/>
      <c r="G64" s="225"/>
      <c r="H64" s="225"/>
      <c r="I64" s="225"/>
      <c r="J64" s="225"/>
      <c r="K64" s="225"/>
      <c r="L64" s="225"/>
      <c r="M64" s="225"/>
      <c r="N64" s="225"/>
      <c r="O64" s="225"/>
      <c r="P64" s="225"/>
      <c r="Q64" s="225"/>
      <c r="R64" s="225"/>
      <c r="S64" s="225"/>
      <c r="T64" s="229"/>
      <c r="U64" s="230"/>
      <c r="V64" s="230"/>
      <c r="W64" s="231"/>
      <c r="X64"/>
      <c r="Y64"/>
      <c r="Z64" s="217"/>
      <c r="AA64" s="218"/>
      <c r="AB64" s="218"/>
      <c r="AC64" s="218"/>
      <c r="AD64" s="218"/>
      <c r="AE64" s="218"/>
      <c r="AF64" s="218"/>
      <c r="AG64" s="218"/>
      <c r="AH64" s="218"/>
      <c r="AI64" s="218"/>
      <c r="AJ64" s="218"/>
      <c r="AK64" s="218"/>
      <c r="AL64" s="218"/>
      <c r="AM64" s="218"/>
      <c r="AN64" s="218"/>
      <c r="AO64" s="219"/>
      <c r="AP64" s="219"/>
      <c r="AQ64" s="219"/>
      <c r="AR64" s="219"/>
      <c r="AS64" s="220"/>
      <c r="AT64" s="220"/>
      <c r="AU64" s="221"/>
      <c r="AV64"/>
    </row>
    <row r="65" spans="1:48" ht="12" customHeight="1" x14ac:dyDescent="0.3">
      <c r="A65"/>
      <c r="B65" s="222"/>
      <c r="C65" s="223"/>
      <c r="D65" s="223"/>
      <c r="E65" s="223"/>
      <c r="F65" s="223"/>
      <c r="G65" s="223"/>
      <c r="H65" s="223"/>
      <c r="I65" s="223"/>
      <c r="J65" s="223"/>
      <c r="K65" s="223"/>
      <c r="L65" s="223"/>
      <c r="M65" s="223"/>
      <c r="N65" s="223"/>
      <c r="O65" s="223"/>
      <c r="P65" s="223"/>
      <c r="Q65" s="223"/>
      <c r="R65" s="223"/>
      <c r="S65" s="223"/>
      <c r="T65" s="226"/>
      <c r="U65" s="227"/>
      <c r="V65" s="227"/>
      <c r="W65" s="228"/>
      <c r="X65"/>
      <c r="Y65"/>
      <c r="Z65" s="273"/>
      <c r="AA65" s="274"/>
      <c r="AB65" s="274"/>
      <c r="AC65" s="274"/>
      <c r="AD65" s="274"/>
      <c r="AE65" s="274"/>
      <c r="AF65" s="274"/>
      <c r="AG65" s="274"/>
      <c r="AH65" s="274"/>
      <c r="AI65" s="274"/>
      <c r="AJ65" s="274"/>
      <c r="AK65" s="274"/>
      <c r="AL65" s="274"/>
      <c r="AM65" s="274"/>
      <c r="AN65" s="275"/>
      <c r="AO65" s="279"/>
      <c r="AP65" s="279"/>
      <c r="AQ65" s="279"/>
      <c r="AR65" s="279"/>
      <c r="AS65" s="280" t="str">
        <f t="shared" ref="AS65" si="6">IF($AO$77=0,"",AO65/$AO$77)</f>
        <v/>
      </c>
      <c r="AT65" s="280"/>
      <c r="AU65" s="281"/>
      <c r="AV65"/>
    </row>
    <row r="66" spans="1:48" ht="12" customHeight="1" x14ac:dyDescent="0.3">
      <c r="A66"/>
      <c r="B66" s="224"/>
      <c r="C66" s="225"/>
      <c r="D66" s="225"/>
      <c r="E66" s="225"/>
      <c r="F66" s="225"/>
      <c r="G66" s="225"/>
      <c r="H66" s="225"/>
      <c r="I66" s="225"/>
      <c r="J66" s="225"/>
      <c r="K66" s="225"/>
      <c r="L66" s="225"/>
      <c r="M66" s="225"/>
      <c r="N66" s="225"/>
      <c r="O66" s="225"/>
      <c r="P66" s="225"/>
      <c r="Q66" s="225"/>
      <c r="R66" s="225"/>
      <c r="S66" s="225"/>
      <c r="T66" s="229"/>
      <c r="U66" s="230"/>
      <c r="V66" s="230"/>
      <c r="W66" s="231"/>
      <c r="X66"/>
      <c r="Y66"/>
      <c r="Z66" s="276"/>
      <c r="AA66" s="277"/>
      <c r="AB66" s="277"/>
      <c r="AC66" s="277"/>
      <c r="AD66" s="277"/>
      <c r="AE66" s="277"/>
      <c r="AF66" s="277"/>
      <c r="AG66" s="277"/>
      <c r="AH66" s="277"/>
      <c r="AI66" s="277"/>
      <c r="AJ66" s="277"/>
      <c r="AK66" s="277"/>
      <c r="AL66" s="277"/>
      <c r="AM66" s="277"/>
      <c r="AN66" s="278"/>
      <c r="AO66" s="279"/>
      <c r="AP66" s="279"/>
      <c r="AQ66" s="279"/>
      <c r="AR66" s="279"/>
      <c r="AS66" s="280"/>
      <c r="AT66" s="280"/>
      <c r="AU66" s="281"/>
      <c r="AV66"/>
    </row>
    <row r="67" spans="1:48" ht="12" customHeight="1" x14ac:dyDescent="0.3">
      <c r="A67"/>
      <c r="B67" s="207"/>
      <c r="C67" s="208"/>
      <c r="D67" s="208"/>
      <c r="E67" s="208"/>
      <c r="F67" s="208"/>
      <c r="G67" s="208"/>
      <c r="H67" s="208"/>
      <c r="I67" s="208"/>
      <c r="J67" s="208"/>
      <c r="K67" s="208"/>
      <c r="L67" s="208"/>
      <c r="M67" s="208"/>
      <c r="N67" s="208"/>
      <c r="O67" s="208"/>
      <c r="P67" s="208"/>
      <c r="Q67" s="208"/>
      <c r="R67" s="208"/>
      <c r="S67" s="208"/>
      <c r="T67" s="211"/>
      <c r="U67" s="212"/>
      <c r="V67" s="212"/>
      <c r="W67" s="213"/>
      <c r="X67"/>
      <c r="Y67"/>
      <c r="Z67" s="217"/>
      <c r="AA67" s="218"/>
      <c r="AB67" s="218"/>
      <c r="AC67" s="218"/>
      <c r="AD67" s="218"/>
      <c r="AE67" s="218"/>
      <c r="AF67" s="218"/>
      <c r="AG67" s="218"/>
      <c r="AH67" s="218"/>
      <c r="AI67" s="218"/>
      <c r="AJ67" s="218"/>
      <c r="AK67" s="218"/>
      <c r="AL67" s="218"/>
      <c r="AM67" s="218"/>
      <c r="AN67" s="218"/>
      <c r="AO67" s="219"/>
      <c r="AP67" s="219"/>
      <c r="AQ67" s="219"/>
      <c r="AR67" s="219"/>
      <c r="AS67" s="220" t="str">
        <f t="shared" ref="AS67" si="7">IF($AO$77=0,"",AO67/$AO$77)</f>
        <v/>
      </c>
      <c r="AT67" s="220"/>
      <c r="AU67" s="221"/>
      <c r="AV67"/>
    </row>
    <row r="68" spans="1:48" ht="12" customHeight="1" x14ac:dyDescent="0.3">
      <c r="A68"/>
      <c r="B68" s="209"/>
      <c r="C68" s="210"/>
      <c r="D68" s="210"/>
      <c r="E68" s="210"/>
      <c r="F68" s="210"/>
      <c r="G68" s="210"/>
      <c r="H68" s="210"/>
      <c r="I68" s="210"/>
      <c r="J68" s="210"/>
      <c r="K68" s="210"/>
      <c r="L68" s="210"/>
      <c r="M68" s="210"/>
      <c r="N68" s="210"/>
      <c r="O68" s="210"/>
      <c r="P68" s="210"/>
      <c r="Q68" s="210"/>
      <c r="R68" s="210"/>
      <c r="S68" s="210"/>
      <c r="T68" s="214"/>
      <c r="U68" s="215"/>
      <c r="V68" s="215"/>
      <c r="W68" s="216"/>
      <c r="X68"/>
      <c r="Y68"/>
      <c r="Z68" s="217"/>
      <c r="AA68" s="218"/>
      <c r="AB68" s="218"/>
      <c r="AC68" s="218"/>
      <c r="AD68" s="218"/>
      <c r="AE68" s="218"/>
      <c r="AF68" s="218"/>
      <c r="AG68" s="218"/>
      <c r="AH68" s="218"/>
      <c r="AI68" s="218"/>
      <c r="AJ68" s="218"/>
      <c r="AK68" s="218"/>
      <c r="AL68" s="218"/>
      <c r="AM68" s="218"/>
      <c r="AN68" s="218"/>
      <c r="AO68" s="219"/>
      <c r="AP68" s="219"/>
      <c r="AQ68" s="219"/>
      <c r="AR68" s="219"/>
      <c r="AS68" s="220"/>
      <c r="AT68" s="220"/>
      <c r="AU68" s="221"/>
      <c r="AV68"/>
    </row>
    <row r="69" spans="1:48" ht="12" customHeight="1" x14ac:dyDescent="0.3">
      <c r="A69"/>
      <c r="B69" s="222"/>
      <c r="C69" s="223"/>
      <c r="D69" s="223"/>
      <c r="E69" s="223"/>
      <c r="F69" s="223"/>
      <c r="G69" s="223"/>
      <c r="H69" s="223"/>
      <c r="I69" s="223"/>
      <c r="J69" s="223"/>
      <c r="K69" s="223"/>
      <c r="L69" s="223"/>
      <c r="M69" s="223"/>
      <c r="N69" s="223"/>
      <c r="O69" s="223"/>
      <c r="P69" s="223"/>
      <c r="Q69" s="223"/>
      <c r="R69" s="223"/>
      <c r="S69" s="223"/>
      <c r="T69" s="226"/>
      <c r="U69" s="227"/>
      <c r="V69" s="227"/>
      <c r="W69" s="228"/>
      <c r="X69"/>
      <c r="Y69"/>
      <c r="Z69" s="273"/>
      <c r="AA69" s="274"/>
      <c r="AB69" s="274"/>
      <c r="AC69" s="274"/>
      <c r="AD69" s="274"/>
      <c r="AE69" s="274"/>
      <c r="AF69" s="274"/>
      <c r="AG69" s="274"/>
      <c r="AH69" s="274"/>
      <c r="AI69" s="274"/>
      <c r="AJ69" s="274"/>
      <c r="AK69" s="274"/>
      <c r="AL69" s="274"/>
      <c r="AM69" s="274"/>
      <c r="AN69" s="275"/>
      <c r="AO69" s="279"/>
      <c r="AP69" s="279"/>
      <c r="AQ69" s="279"/>
      <c r="AR69" s="279"/>
      <c r="AS69" s="280" t="str">
        <f t="shared" ref="AS69" si="8">IF($AO$77=0,"",AO69/$AO$77)</f>
        <v/>
      </c>
      <c r="AT69" s="280"/>
      <c r="AU69" s="281"/>
      <c r="AV69"/>
    </row>
    <row r="70" spans="1:48" ht="12" customHeight="1" x14ac:dyDescent="0.3">
      <c r="A70"/>
      <c r="B70" s="224"/>
      <c r="C70" s="225"/>
      <c r="D70" s="225"/>
      <c r="E70" s="225"/>
      <c r="F70" s="225"/>
      <c r="G70" s="225"/>
      <c r="H70" s="225"/>
      <c r="I70" s="225"/>
      <c r="J70" s="225"/>
      <c r="K70" s="225"/>
      <c r="L70" s="225"/>
      <c r="M70" s="225"/>
      <c r="N70" s="225"/>
      <c r="O70" s="225"/>
      <c r="P70" s="225"/>
      <c r="Q70" s="225"/>
      <c r="R70" s="225"/>
      <c r="S70" s="225"/>
      <c r="T70" s="229"/>
      <c r="U70" s="230"/>
      <c r="V70" s="230"/>
      <c r="W70" s="231"/>
      <c r="X70"/>
      <c r="Y70"/>
      <c r="Z70" s="276"/>
      <c r="AA70" s="277"/>
      <c r="AB70" s="277"/>
      <c r="AC70" s="277"/>
      <c r="AD70" s="277"/>
      <c r="AE70" s="277"/>
      <c r="AF70" s="277"/>
      <c r="AG70" s="277"/>
      <c r="AH70" s="277"/>
      <c r="AI70" s="277"/>
      <c r="AJ70" s="277"/>
      <c r="AK70" s="277"/>
      <c r="AL70" s="277"/>
      <c r="AM70" s="277"/>
      <c r="AN70" s="278"/>
      <c r="AO70" s="279"/>
      <c r="AP70" s="279"/>
      <c r="AQ70" s="279"/>
      <c r="AR70" s="279"/>
      <c r="AS70" s="280"/>
      <c r="AT70" s="280"/>
      <c r="AU70" s="281"/>
      <c r="AV70"/>
    </row>
    <row r="71" spans="1:48" ht="12" customHeight="1" x14ac:dyDescent="0.3">
      <c r="A71"/>
      <c r="B71" s="207"/>
      <c r="C71" s="208"/>
      <c r="D71" s="208"/>
      <c r="E71" s="208"/>
      <c r="F71" s="208"/>
      <c r="G71" s="208"/>
      <c r="H71" s="208"/>
      <c r="I71" s="208"/>
      <c r="J71" s="208"/>
      <c r="K71" s="208"/>
      <c r="L71" s="208"/>
      <c r="M71" s="208"/>
      <c r="N71" s="208"/>
      <c r="O71" s="208"/>
      <c r="P71" s="208"/>
      <c r="Q71" s="208"/>
      <c r="R71" s="208"/>
      <c r="S71" s="208"/>
      <c r="T71" s="211"/>
      <c r="U71" s="212"/>
      <c r="V71" s="212"/>
      <c r="W71" s="213"/>
      <c r="X71"/>
      <c r="Y71"/>
      <c r="Z71" s="217"/>
      <c r="AA71" s="218"/>
      <c r="AB71" s="218"/>
      <c r="AC71" s="218"/>
      <c r="AD71" s="218"/>
      <c r="AE71" s="218"/>
      <c r="AF71" s="218"/>
      <c r="AG71" s="218"/>
      <c r="AH71" s="218"/>
      <c r="AI71" s="218"/>
      <c r="AJ71" s="218"/>
      <c r="AK71" s="218"/>
      <c r="AL71" s="218"/>
      <c r="AM71" s="218"/>
      <c r="AN71" s="218"/>
      <c r="AO71" s="219"/>
      <c r="AP71" s="219"/>
      <c r="AQ71" s="219"/>
      <c r="AR71" s="219"/>
      <c r="AS71" s="220" t="str">
        <f t="shared" ref="AS71" si="9">IF($AO$77=0,"",AO71/$AO$77)</f>
        <v/>
      </c>
      <c r="AT71" s="220"/>
      <c r="AU71" s="221"/>
      <c r="AV71"/>
    </row>
    <row r="72" spans="1:48" ht="12" customHeight="1" thickBot="1" x14ac:dyDescent="0.35">
      <c r="A72"/>
      <c r="B72" s="209"/>
      <c r="C72" s="210"/>
      <c r="D72" s="210"/>
      <c r="E72" s="210"/>
      <c r="F72" s="210"/>
      <c r="G72" s="210"/>
      <c r="H72" s="210"/>
      <c r="I72" s="210"/>
      <c r="J72" s="210"/>
      <c r="K72" s="210"/>
      <c r="L72" s="210"/>
      <c r="M72" s="210"/>
      <c r="N72" s="210"/>
      <c r="O72" s="210"/>
      <c r="P72" s="210"/>
      <c r="Q72" s="210"/>
      <c r="R72" s="210"/>
      <c r="S72" s="210"/>
      <c r="T72" s="214"/>
      <c r="U72" s="215"/>
      <c r="V72" s="215"/>
      <c r="W72" s="216"/>
      <c r="X72"/>
      <c r="Y72"/>
      <c r="Z72" s="217"/>
      <c r="AA72" s="218"/>
      <c r="AB72" s="218"/>
      <c r="AC72" s="218"/>
      <c r="AD72" s="218"/>
      <c r="AE72" s="218"/>
      <c r="AF72" s="218"/>
      <c r="AG72" s="218"/>
      <c r="AH72" s="218"/>
      <c r="AI72" s="218"/>
      <c r="AJ72" s="218"/>
      <c r="AK72" s="218"/>
      <c r="AL72" s="218"/>
      <c r="AM72" s="218"/>
      <c r="AN72" s="218"/>
      <c r="AO72" s="219"/>
      <c r="AP72" s="219"/>
      <c r="AQ72" s="219"/>
      <c r="AR72" s="219"/>
      <c r="AS72" s="220"/>
      <c r="AT72" s="220"/>
      <c r="AU72" s="221"/>
      <c r="AV72"/>
    </row>
    <row r="73" spans="1:48" ht="12" customHeight="1" x14ac:dyDescent="0.3">
      <c r="A73"/>
      <c r="B73" s="222"/>
      <c r="C73" s="223"/>
      <c r="D73" s="223"/>
      <c r="E73" s="223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6"/>
      <c r="U73" s="227"/>
      <c r="V73" s="227"/>
      <c r="W73" s="228"/>
      <c r="X73"/>
      <c r="Y73"/>
      <c r="Z73" s="232" t="s">
        <v>3900</v>
      </c>
      <c r="AA73" s="233"/>
      <c r="AB73" s="233"/>
      <c r="AC73" s="233"/>
      <c r="AD73" s="233"/>
      <c r="AE73" s="233"/>
      <c r="AF73" s="233"/>
      <c r="AG73" s="233"/>
      <c r="AH73" s="233"/>
      <c r="AI73" s="233"/>
      <c r="AJ73" s="233"/>
      <c r="AK73" s="233"/>
      <c r="AL73" s="233"/>
      <c r="AM73" s="233"/>
      <c r="AN73" s="233"/>
      <c r="AO73" s="233"/>
      <c r="AP73" s="233"/>
      <c r="AQ73" s="233"/>
      <c r="AR73" s="233"/>
      <c r="AS73" s="233"/>
      <c r="AT73" s="233"/>
      <c r="AU73" s="234"/>
      <c r="AV73"/>
    </row>
    <row r="74" spans="1:48" ht="12" customHeight="1" thickBot="1" x14ac:dyDescent="0.35">
      <c r="A74"/>
      <c r="B74" s="224"/>
      <c r="C74" s="225"/>
      <c r="D74" s="225"/>
      <c r="E74" s="225"/>
      <c r="F74" s="225"/>
      <c r="G74" s="225"/>
      <c r="H74" s="225"/>
      <c r="I74" s="225"/>
      <c r="J74" s="225"/>
      <c r="K74" s="225"/>
      <c r="L74" s="225"/>
      <c r="M74" s="225"/>
      <c r="N74" s="225"/>
      <c r="O74" s="225"/>
      <c r="P74" s="225"/>
      <c r="Q74" s="225"/>
      <c r="R74" s="225"/>
      <c r="S74" s="225"/>
      <c r="T74" s="229"/>
      <c r="U74" s="230"/>
      <c r="V74" s="230"/>
      <c r="W74" s="231"/>
      <c r="X74"/>
      <c r="Y74"/>
      <c r="Z74" s="235"/>
      <c r="AA74" s="236"/>
      <c r="AB74" s="236"/>
      <c r="AC74" s="236"/>
      <c r="AD74" s="236"/>
      <c r="AE74" s="236"/>
      <c r="AF74" s="236"/>
      <c r="AG74" s="236"/>
      <c r="AH74" s="236"/>
      <c r="AI74" s="236"/>
      <c r="AJ74" s="236"/>
      <c r="AK74" s="236"/>
      <c r="AL74" s="236"/>
      <c r="AM74" s="236"/>
      <c r="AN74" s="236"/>
      <c r="AO74" s="236"/>
      <c r="AP74" s="236"/>
      <c r="AQ74" s="236"/>
      <c r="AR74" s="236"/>
      <c r="AS74" s="236"/>
      <c r="AT74" s="236"/>
      <c r="AU74" s="237"/>
      <c r="AV74"/>
    </row>
    <row r="75" spans="1:48" ht="12" customHeight="1" x14ac:dyDescent="0.3">
      <c r="A75"/>
      <c r="B75" s="207"/>
      <c r="C75" s="208"/>
      <c r="D75" s="208"/>
      <c r="E75" s="208"/>
      <c r="F75" s="208"/>
      <c r="G75" s="208"/>
      <c r="H75" s="208"/>
      <c r="I75" s="208"/>
      <c r="J75" s="208"/>
      <c r="K75" s="208"/>
      <c r="L75" s="208"/>
      <c r="M75" s="208"/>
      <c r="N75" s="208"/>
      <c r="O75" s="208"/>
      <c r="P75" s="208"/>
      <c r="Q75" s="208"/>
      <c r="R75" s="208"/>
      <c r="S75" s="208"/>
      <c r="T75" s="211"/>
      <c r="U75" s="212"/>
      <c r="V75" s="212"/>
      <c r="W75" s="213"/>
      <c r="X75"/>
      <c r="Y75"/>
      <c r="Z75" s="239" t="s">
        <v>8</v>
      </c>
      <c r="AA75" s="240"/>
      <c r="AB75" s="240"/>
      <c r="AC75" s="240"/>
      <c r="AD75" s="240"/>
      <c r="AE75" s="240"/>
      <c r="AF75" s="240"/>
      <c r="AG75" s="240"/>
      <c r="AH75" s="240"/>
      <c r="AI75" s="240"/>
      <c r="AJ75" s="240"/>
      <c r="AK75" s="240"/>
      <c r="AL75" s="240"/>
      <c r="AM75" s="240"/>
      <c r="AN75" s="240"/>
      <c r="AO75" s="243"/>
      <c r="AP75" s="243"/>
      <c r="AQ75" s="243"/>
      <c r="AR75" s="243"/>
      <c r="AS75" s="245" t="str">
        <f>IF($AO$77=0,"",AO75/$AO$77)</f>
        <v/>
      </c>
      <c r="AT75" s="245"/>
      <c r="AU75" s="246"/>
      <c r="AV75"/>
    </row>
    <row r="76" spans="1:48" ht="12" customHeight="1" thickBot="1" x14ac:dyDescent="0.35">
      <c r="A76"/>
      <c r="B76" s="209"/>
      <c r="C76" s="210"/>
      <c r="D76" s="210"/>
      <c r="E76" s="210"/>
      <c r="F76" s="210"/>
      <c r="G76" s="210"/>
      <c r="H76" s="210"/>
      <c r="I76" s="210"/>
      <c r="J76" s="210"/>
      <c r="K76" s="210"/>
      <c r="L76" s="210"/>
      <c r="M76" s="210"/>
      <c r="N76" s="210"/>
      <c r="O76" s="210"/>
      <c r="P76" s="210"/>
      <c r="Q76" s="210"/>
      <c r="R76" s="210"/>
      <c r="S76" s="210"/>
      <c r="T76" s="214"/>
      <c r="U76" s="215"/>
      <c r="V76" s="215"/>
      <c r="W76" s="216"/>
      <c r="X76"/>
      <c r="Y76"/>
      <c r="Z76" s="241"/>
      <c r="AA76" s="242"/>
      <c r="AB76" s="242"/>
      <c r="AC76" s="242"/>
      <c r="AD76" s="242"/>
      <c r="AE76" s="242"/>
      <c r="AF76" s="242"/>
      <c r="AG76" s="242"/>
      <c r="AH76" s="242"/>
      <c r="AI76" s="242"/>
      <c r="AJ76" s="242"/>
      <c r="AK76" s="242"/>
      <c r="AL76" s="242"/>
      <c r="AM76" s="242"/>
      <c r="AN76" s="242"/>
      <c r="AO76" s="244"/>
      <c r="AP76" s="244"/>
      <c r="AQ76" s="244"/>
      <c r="AR76" s="244"/>
      <c r="AS76" s="247"/>
      <c r="AT76" s="247"/>
      <c r="AU76" s="248"/>
      <c r="AV76"/>
    </row>
    <row r="77" spans="1:48" ht="12" customHeight="1" x14ac:dyDescent="0.3">
      <c r="A77"/>
      <c r="B77" s="249" t="s">
        <v>20</v>
      </c>
      <c r="C77" s="250"/>
      <c r="D77" s="250"/>
      <c r="E77" s="250"/>
      <c r="F77" s="250"/>
      <c r="G77" s="250"/>
      <c r="H77" s="250"/>
      <c r="I77" s="250"/>
      <c r="J77" s="250"/>
      <c r="K77" s="250"/>
      <c r="L77" s="250"/>
      <c r="M77" s="250"/>
      <c r="N77" s="250"/>
      <c r="O77" s="250"/>
      <c r="P77" s="250"/>
      <c r="Q77" s="250"/>
      <c r="R77" s="250"/>
      <c r="S77" s="250"/>
      <c r="T77" s="253">
        <f>SUM(T51:Z76)</f>
        <v>0</v>
      </c>
      <c r="U77" s="254"/>
      <c r="V77" s="254"/>
      <c r="W77" s="255"/>
      <c r="X77"/>
      <c r="Y77"/>
      <c r="Z77" s="259" t="s">
        <v>21</v>
      </c>
      <c r="AA77" s="260"/>
      <c r="AB77" s="260"/>
      <c r="AC77" s="260"/>
      <c r="AD77" s="260"/>
      <c r="AE77" s="260"/>
      <c r="AF77" s="260"/>
      <c r="AG77" s="260"/>
      <c r="AH77" s="260"/>
      <c r="AI77" s="260"/>
      <c r="AJ77" s="260"/>
      <c r="AK77" s="260"/>
      <c r="AL77" s="260"/>
      <c r="AM77" s="260"/>
      <c r="AN77" s="260"/>
      <c r="AO77" s="263">
        <f>AO51+AO73+AO75+SUM(AO53:AR72)</f>
        <v>0</v>
      </c>
      <c r="AP77" s="264"/>
      <c r="AQ77" s="264"/>
      <c r="AR77" s="265"/>
      <c r="AS77" s="269" t="str">
        <f t="shared" ref="AS77" si="10">IF(A103=0,"",AO77/$AO$77)</f>
        <v/>
      </c>
      <c r="AT77" s="269"/>
      <c r="AU77" s="270"/>
      <c r="AV77"/>
    </row>
    <row r="78" spans="1:48" ht="12" customHeight="1" thickBot="1" x14ac:dyDescent="0.35">
      <c r="A78"/>
      <c r="B78" s="251"/>
      <c r="C78" s="252"/>
      <c r="D78" s="252"/>
      <c r="E78" s="252"/>
      <c r="F78" s="252"/>
      <c r="G78" s="252"/>
      <c r="H78" s="252"/>
      <c r="I78" s="252"/>
      <c r="J78" s="252"/>
      <c r="K78" s="252"/>
      <c r="L78" s="252"/>
      <c r="M78" s="252"/>
      <c r="N78" s="252"/>
      <c r="O78" s="252"/>
      <c r="P78" s="252"/>
      <c r="Q78" s="252"/>
      <c r="R78" s="252"/>
      <c r="S78" s="252"/>
      <c r="T78" s="256"/>
      <c r="U78" s="257"/>
      <c r="V78" s="257"/>
      <c r="W78" s="258"/>
      <c r="X78"/>
      <c r="Y78"/>
      <c r="Z78" s="261"/>
      <c r="AA78" s="262"/>
      <c r="AB78" s="262"/>
      <c r="AC78" s="262"/>
      <c r="AD78" s="262"/>
      <c r="AE78" s="262"/>
      <c r="AF78" s="262"/>
      <c r="AG78" s="262"/>
      <c r="AH78" s="262"/>
      <c r="AI78" s="262"/>
      <c r="AJ78" s="262"/>
      <c r="AK78" s="262"/>
      <c r="AL78" s="262"/>
      <c r="AM78" s="262"/>
      <c r="AN78" s="262"/>
      <c r="AO78" s="266"/>
      <c r="AP78" s="267"/>
      <c r="AQ78" s="267"/>
      <c r="AR78" s="268"/>
      <c r="AS78" s="271"/>
      <c r="AT78" s="271"/>
      <c r="AU78" s="272"/>
      <c r="AV78"/>
    </row>
    <row r="79" spans="1:48" ht="12" customHeight="1" x14ac:dyDescent="0.3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</row>
    <row r="80" spans="1:48" ht="12" customHeight="1" x14ac:dyDescent="0.3">
      <c r="A80" s="238" t="s">
        <v>22</v>
      </c>
      <c r="B80" s="238"/>
      <c r="C80" s="238"/>
      <c r="D80" s="238"/>
      <c r="E80" s="238"/>
      <c r="F80" s="238"/>
      <c r="G80" s="238"/>
      <c r="H80" s="238"/>
      <c r="I80" s="238"/>
      <c r="J80" s="238"/>
      <c r="K80" s="238"/>
      <c r="L80" s="238"/>
      <c r="M80" s="238"/>
      <c r="N80" s="238"/>
      <c r="O80" s="238"/>
      <c r="P80" s="238"/>
      <c r="Q80" s="238"/>
      <c r="R80" s="238"/>
      <c r="S80" s="238"/>
      <c r="T80" s="238"/>
      <c r="U80" s="238"/>
      <c r="V80" s="238"/>
      <c r="W80" s="238"/>
      <c r="X80" s="238"/>
      <c r="Y80" s="238"/>
      <c r="Z80" s="238"/>
      <c r="AA80" s="238"/>
      <c r="AB80" s="238"/>
      <c r="AC80" s="238"/>
      <c r="AD80" s="238"/>
      <c r="AE80" s="238"/>
      <c r="AF80" s="238"/>
      <c r="AG80" s="238"/>
      <c r="AH80" s="238"/>
      <c r="AI80" s="238"/>
      <c r="AJ80" s="238"/>
      <c r="AK80" s="238"/>
      <c r="AL80" s="238"/>
      <c r="AM80" s="238"/>
      <c r="AN80" s="238"/>
      <c r="AO80" s="238"/>
      <c r="AP80" s="238"/>
      <c r="AQ80" s="238"/>
      <c r="AR80" s="238"/>
      <c r="AS80" s="238"/>
      <c r="AT80" s="238"/>
      <c r="AU80" s="238"/>
      <c r="AV80" s="238"/>
    </row>
    <row r="81" spans="40:48" ht="12" customHeight="1" x14ac:dyDescent="0.3">
      <c r="AN81" s="70"/>
      <c r="AO81" s="70"/>
      <c r="AP81" s="70"/>
      <c r="AQ81" s="70"/>
      <c r="AR81" s="70"/>
      <c r="AS81" s="70"/>
      <c r="AT81" s="70"/>
      <c r="AU81" s="70"/>
      <c r="AV81" s="70"/>
    </row>
    <row r="82" spans="40:48" ht="12" customHeight="1" x14ac:dyDescent="0.3">
      <c r="AN82" s="70"/>
      <c r="AO82" s="70"/>
      <c r="AP82" s="70"/>
      <c r="AQ82" s="70"/>
      <c r="AR82" s="70"/>
      <c r="AS82" s="70"/>
      <c r="AT82" s="70"/>
      <c r="AU82" s="70"/>
      <c r="AV82" s="70"/>
    </row>
    <row r="83" spans="40:48" ht="12" customHeight="1" x14ac:dyDescent="0.3">
      <c r="AO83" s="70"/>
      <c r="AP83" s="70"/>
      <c r="AQ83" s="70"/>
      <c r="AR83" s="70"/>
      <c r="AS83" s="70"/>
      <c r="AT83" s="70"/>
      <c r="AU83" s="70"/>
      <c r="AV83" s="70"/>
    </row>
  </sheetData>
  <sheetProtection selectLockedCells="1"/>
  <mergeCells count="106">
    <mergeCell ref="B16:AU17"/>
    <mergeCell ref="W18:AD19"/>
    <mergeCell ref="M21:T22"/>
    <mergeCell ref="W21:AD22"/>
    <mergeCell ref="AF21:AO22"/>
    <mergeCell ref="A1:C3"/>
    <mergeCell ref="D1:AM3"/>
    <mergeCell ref="AN1:AV3"/>
    <mergeCell ref="A5:AV7"/>
    <mergeCell ref="B8:AU12"/>
    <mergeCell ref="B14:AU15"/>
    <mergeCell ref="AP21:AT22"/>
    <mergeCell ref="M31:T32"/>
    <mergeCell ref="W31:AD32"/>
    <mergeCell ref="AF31:AI32"/>
    <mergeCell ref="M34:T35"/>
    <mergeCell ref="W34:AD35"/>
    <mergeCell ref="AF34:AI35"/>
    <mergeCell ref="M25:T26"/>
    <mergeCell ref="W25:AD26"/>
    <mergeCell ref="AF25:AI26"/>
    <mergeCell ref="M28:T29"/>
    <mergeCell ref="W28:AD29"/>
    <mergeCell ref="AF28:AI29"/>
    <mergeCell ref="B46:W47"/>
    <mergeCell ref="Z46:AU47"/>
    <mergeCell ref="B49:S50"/>
    <mergeCell ref="T49:W50"/>
    <mergeCell ref="Z49:AN50"/>
    <mergeCell ref="AO49:AR50"/>
    <mergeCell ref="AS49:AU50"/>
    <mergeCell ref="A38:AV38"/>
    <mergeCell ref="A39:AV39"/>
    <mergeCell ref="A40:C42"/>
    <mergeCell ref="D40:AM42"/>
    <mergeCell ref="AN40:AV42"/>
    <mergeCell ref="B43:AU44"/>
    <mergeCell ref="B51:S52"/>
    <mergeCell ref="T51:W52"/>
    <mergeCell ref="Z51:AN52"/>
    <mergeCell ref="AO51:AR52"/>
    <mergeCell ref="AS51:AU52"/>
    <mergeCell ref="B53:S54"/>
    <mergeCell ref="T53:W54"/>
    <mergeCell ref="Z53:AN54"/>
    <mergeCell ref="AO53:AR54"/>
    <mergeCell ref="AS53:AU54"/>
    <mergeCell ref="B55:S56"/>
    <mergeCell ref="T55:W56"/>
    <mergeCell ref="Z55:AN56"/>
    <mergeCell ref="AO55:AR56"/>
    <mergeCell ref="AS55:AU56"/>
    <mergeCell ref="B57:S58"/>
    <mergeCell ref="T57:W58"/>
    <mergeCell ref="Z57:AN58"/>
    <mergeCell ref="AO57:AR58"/>
    <mergeCell ref="AS57:AU58"/>
    <mergeCell ref="B59:S60"/>
    <mergeCell ref="T59:W60"/>
    <mergeCell ref="Z59:AN60"/>
    <mergeCell ref="AO59:AR60"/>
    <mergeCell ref="AS59:AU60"/>
    <mergeCell ref="B61:S62"/>
    <mergeCell ref="T61:W62"/>
    <mergeCell ref="Z61:AN62"/>
    <mergeCell ref="AO61:AR62"/>
    <mergeCell ref="AS61:AU62"/>
    <mergeCell ref="B63:S64"/>
    <mergeCell ref="T63:W64"/>
    <mergeCell ref="Z63:AN64"/>
    <mergeCell ref="AO63:AR64"/>
    <mergeCell ref="AS63:AU64"/>
    <mergeCell ref="B65:S66"/>
    <mergeCell ref="T65:W66"/>
    <mergeCell ref="Z65:AN66"/>
    <mergeCell ref="AO65:AR66"/>
    <mergeCell ref="AS65:AU66"/>
    <mergeCell ref="B67:S68"/>
    <mergeCell ref="T67:W68"/>
    <mergeCell ref="Z67:AN68"/>
    <mergeCell ref="AO67:AR68"/>
    <mergeCell ref="AS67:AU68"/>
    <mergeCell ref="B69:S70"/>
    <mergeCell ref="T69:W70"/>
    <mergeCell ref="Z69:AN70"/>
    <mergeCell ref="AO69:AR70"/>
    <mergeCell ref="AS69:AU70"/>
    <mergeCell ref="B71:S72"/>
    <mergeCell ref="T71:W72"/>
    <mergeCell ref="Z71:AN72"/>
    <mergeCell ref="AO71:AR72"/>
    <mergeCell ref="AS71:AU72"/>
    <mergeCell ref="B73:S74"/>
    <mergeCell ref="T73:W74"/>
    <mergeCell ref="Z73:AU74"/>
    <mergeCell ref="A80:AV80"/>
    <mergeCell ref="B75:S76"/>
    <mergeCell ref="T75:W76"/>
    <mergeCell ref="Z75:AN76"/>
    <mergeCell ref="AO75:AR76"/>
    <mergeCell ref="AS75:AU76"/>
    <mergeCell ref="B77:S78"/>
    <mergeCell ref="T77:W78"/>
    <mergeCell ref="Z77:AN78"/>
    <mergeCell ref="AO77:AR78"/>
    <mergeCell ref="AS77:AU78"/>
  </mergeCells>
  <conditionalFormatting sqref="B8">
    <cfRule type="cellIs" dxfId="103" priority="104" operator="equal">
      <formula>0</formula>
    </cfRule>
  </conditionalFormatting>
  <conditionalFormatting sqref="T67 T71 T75 T65 T69 T73 T77">
    <cfRule type="cellIs" dxfId="102" priority="102" operator="equal">
      <formula>""</formula>
    </cfRule>
    <cfRule type="cellIs" dxfId="101" priority="103" operator="equal">
      <formula>0</formula>
    </cfRule>
  </conditionalFormatting>
  <conditionalFormatting sqref="B67">
    <cfRule type="cellIs" dxfId="100" priority="96" operator="equal">
      <formula>""</formula>
    </cfRule>
    <cfRule type="cellIs" dxfId="99" priority="97" operator="equal">
      <formula>0</formula>
    </cfRule>
  </conditionalFormatting>
  <conditionalFormatting sqref="B71">
    <cfRule type="cellIs" dxfId="98" priority="94" operator="equal">
      <formula>""</formula>
    </cfRule>
    <cfRule type="cellIs" dxfId="97" priority="95" operator="equal">
      <formula>0</formula>
    </cfRule>
  </conditionalFormatting>
  <conditionalFormatting sqref="B65">
    <cfRule type="cellIs" dxfId="96" priority="90" operator="equal">
      <formula>""</formula>
    </cfRule>
    <cfRule type="cellIs" dxfId="95" priority="91" operator="equal">
      <formula>0</formula>
    </cfRule>
  </conditionalFormatting>
  <conditionalFormatting sqref="B69">
    <cfRule type="cellIs" dxfId="94" priority="88" operator="equal">
      <formula>""</formula>
    </cfRule>
    <cfRule type="cellIs" dxfId="93" priority="89" operator="equal">
      <formula>0</formula>
    </cfRule>
  </conditionalFormatting>
  <conditionalFormatting sqref="B75">
    <cfRule type="cellIs" dxfId="92" priority="86" operator="equal">
      <formula>""</formula>
    </cfRule>
    <cfRule type="cellIs" dxfId="91" priority="87" operator="equal">
      <formula>0</formula>
    </cfRule>
  </conditionalFormatting>
  <conditionalFormatting sqref="B73">
    <cfRule type="cellIs" dxfId="90" priority="84" operator="equal">
      <formula>""</formula>
    </cfRule>
    <cfRule type="cellIs" dxfId="89" priority="85" operator="equal">
      <formula>0</formula>
    </cfRule>
  </conditionalFormatting>
  <conditionalFormatting sqref="B77">
    <cfRule type="cellIs" dxfId="88" priority="82" operator="equal">
      <formula>""</formula>
    </cfRule>
    <cfRule type="cellIs" dxfId="87" priority="83" operator="equal">
      <formula>0</formula>
    </cfRule>
  </conditionalFormatting>
  <conditionalFormatting sqref="B50:S50 B78:S78 B49:T49 B65:T65 B66:S66 B67:T67 B68:S68 B69:T69 B70:S70 B71:T71 B72:S72 B73:T73 B74:S74 B75:T75 B76:S76 B77:T77">
    <cfRule type="cellIs" dxfId="86" priority="81" operator="equal">
      <formula>0</formula>
    </cfRule>
  </conditionalFormatting>
  <conditionalFormatting sqref="AO49 Z49">
    <cfRule type="cellIs" dxfId="85" priority="80" operator="equal">
      <formula>0</formula>
    </cfRule>
  </conditionalFormatting>
  <conditionalFormatting sqref="AS49">
    <cfRule type="cellIs" dxfId="84" priority="79" operator="equal">
      <formula>0</formula>
    </cfRule>
  </conditionalFormatting>
  <conditionalFormatting sqref="Z51">
    <cfRule type="cellIs" dxfId="83" priority="77" operator="equal">
      <formula>""</formula>
    </cfRule>
    <cfRule type="cellIs" dxfId="82" priority="78" operator="equal">
      <formula>0</formula>
    </cfRule>
  </conditionalFormatting>
  <conditionalFormatting sqref="Z51:AN52">
    <cfRule type="cellIs" dxfId="81" priority="76" operator="equal">
      <formula>0</formula>
    </cfRule>
  </conditionalFormatting>
  <conditionalFormatting sqref="Z53">
    <cfRule type="cellIs" dxfId="80" priority="71" operator="equal">
      <formula>""</formula>
    </cfRule>
    <cfRule type="cellIs" dxfId="79" priority="72" operator="equal">
      <formula>0</formula>
    </cfRule>
  </conditionalFormatting>
  <conditionalFormatting sqref="Z53:AN54">
    <cfRule type="cellIs" dxfId="78" priority="70" operator="equal">
      <formula>0</formula>
    </cfRule>
  </conditionalFormatting>
  <conditionalFormatting sqref="Z55 Z59">
    <cfRule type="cellIs" dxfId="77" priority="68" operator="equal">
      <formula>""</formula>
    </cfRule>
    <cfRule type="cellIs" dxfId="76" priority="69" operator="equal">
      <formula>0</formula>
    </cfRule>
  </conditionalFormatting>
  <conditionalFormatting sqref="Z55:AN56 Z59:AN60">
    <cfRule type="cellIs" dxfId="75" priority="67" operator="equal">
      <formula>0</formula>
    </cfRule>
  </conditionalFormatting>
  <conditionalFormatting sqref="Z73">
    <cfRule type="cellIs" dxfId="74" priority="65" operator="equal">
      <formula>""</formula>
    </cfRule>
    <cfRule type="cellIs" dxfId="73" priority="66" operator="equal">
      <formula>0</formula>
    </cfRule>
  </conditionalFormatting>
  <conditionalFormatting sqref="Z73">
    <cfRule type="cellIs" dxfId="72" priority="64" operator="equal">
      <formula>0</formula>
    </cfRule>
  </conditionalFormatting>
  <conditionalFormatting sqref="Z75">
    <cfRule type="cellIs" dxfId="71" priority="62" operator="equal">
      <formula>""</formula>
    </cfRule>
    <cfRule type="cellIs" dxfId="70" priority="63" operator="equal">
      <formula>0</formula>
    </cfRule>
  </conditionalFormatting>
  <conditionalFormatting sqref="Z75:AN76">
    <cfRule type="cellIs" dxfId="69" priority="61" operator="equal">
      <formula>0</formula>
    </cfRule>
  </conditionalFormatting>
  <conditionalFormatting sqref="AS53 AS57">
    <cfRule type="cellIs" dxfId="68" priority="40" operator="equal">
      <formula>0</formula>
    </cfRule>
  </conditionalFormatting>
  <conditionalFormatting sqref="Z77">
    <cfRule type="cellIs" dxfId="67" priority="59" operator="equal">
      <formula>""</formula>
    </cfRule>
    <cfRule type="cellIs" dxfId="66" priority="60" operator="equal">
      <formula>0</formula>
    </cfRule>
  </conditionalFormatting>
  <conditionalFormatting sqref="Z77:AN78">
    <cfRule type="cellIs" dxfId="65" priority="58" operator="equal">
      <formula>0</formula>
    </cfRule>
  </conditionalFormatting>
  <conditionalFormatting sqref="AO55 AO59">
    <cfRule type="cellIs" dxfId="64" priority="56" operator="equal">
      <formula>""</formula>
    </cfRule>
    <cfRule type="cellIs" dxfId="63" priority="57" operator="equal">
      <formula>0</formula>
    </cfRule>
  </conditionalFormatting>
  <conditionalFormatting sqref="AO55 AO59">
    <cfRule type="cellIs" dxfId="62" priority="55" operator="equal">
      <formula>0</formula>
    </cfRule>
  </conditionalFormatting>
  <conditionalFormatting sqref="AO53 AO57 AO77">
    <cfRule type="cellIs" dxfId="61" priority="53" operator="equal">
      <formula>""</formula>
    </cfRule>
    <cfRule type="cellIs" dxfId="60" priority="54" operator="equal">
      <formula>0</formula>
    </cfRule>
  </conditionalFormatting>
  <conditionalFormatting sqref="AO53 AO57 AO77">
    <cfRule type="cellIs" dxfId="59" priority="52" operator="equal">
      <formula>0</formula>
    </cfRule>
  </conditionalFormatting>
  <conditionalFormatting sqref="AS51">
    <cfRule type="cellIs" dxfId="58" priority="50" operator="equal">
      <formula>""</formula>
    </cfRule>
    <cfRule type="cellIs" dxfId="57" priority="51" operator="equal">
      <formula>0</formula>
    </cfRule>
  </conditionalFormatting>
  <conditionalFormatting sqref="AS51">
    <cfRule type="cellIs" dxfId="56" priority="49" operator="equal">
      <formula>0</formula>
    </cfRule>
  </conditionalFormatting>
  <conditionalFormatting sqref="AS77">
    <cfRule type="cellIs" dxfId="55" priority="47" operator="equal">
      <formula>""</formula>
    </cfRule>
    <cfRule type="cellIs" dxfId="54" priority="48" operator="equal">
      <formula>0</formula>
    </cfRule>
  </conditionalFormatting>
  <conditionalFormatting sqref="AS77">
    <cfRule type="cellIs" dxfId="53" priority="46" operator="equal">
      <formula>0</formula>
    </cfRule>
  </conditionalFormatting>
  <conditionalFormatting sqref="AS55 AS59 AS75">
    <cfRule type="cellIs" dxfId="52" priority="44" operator="equal">
      <formula>""</formula>
    </cfRule>
    <cfRule type="cellIs" dxfId="51" priority="45" operator="equal">
      <formula>0</formula>
    </cfRule>
  </conditionalFormatting>
  <conditionalFormatting sqref="AS55 AS59 AS75">
    <cfRule type="cellIs" dxfId="50" priority="43" operator="equal">
      <formula>0</formula>
    </cfRule>
  </conditionalFormatting>
  <conditionalFormatting sqref="AS53 AS57">
    <cfRule type="cellIs" dxfId="49" priority="41" operator="equal">
      <formula>""</formula>
    </cfRule>
    <cfRule type="cellIs" dxfId="48" priority="42" operator="equal">
      <formula>0</formula>
    </cfRule>
  </conditionalFormatting>
  <conditionalFormatting sqref="AO61 AO65 AO69">
    <cfRule type="cellIs" dxfId="47" priority="28" operator="equal">
      <formula>""</formula>
    </cfRule>
    <cfRule type="cellIs" dxfId="46" priority="29" operator="equal">
      <formula>0</formula>
    </cfRule>
  </conditionalFormatting>
  <conditionalFormatting sqref="AO61 AO65 AO69">
    <cfRule type="cellIs" dxfId="45" priority="27" operator="equal">
      <formula>0</formula>
    </cfRule>
  </conditionalFormatting>
  <conditionalFormatting sqref="Z57">
    <cfRule type="cellIs" dxfId="44" priority="37" operator="equal">
      <formula>""</formula>
    </cfRule>
    <cfRule type="cellIs" dxfId="43" priority="38" operator="equal">
      <formula>0</formula>
    </cfRule>
  </conditionalFormatting>
  <conditionalFormatting sqref="Z57:AN58">
    <cfRule type="cellIs" dxfId="42" priority="36" operator="equal">
      <formula>0</formula>
    </cfRule>
  </conditionalFormatting>
  <conditionalFormatting sqref="AS63 AS67 AS71">
    <cfRule type="cellIs" dxfId="41" priority="25" operator="equal">
      <formula>""</formula>
    </cfRule>
    <cfRule type="cellIs" dxfId="40" priority="26" operator="equal">
      <formula>0</formula>
    </cfRule>
  </conditionalFormatting>
  <conditionalFormatting sqref="AS63 AS67 AS71">
    <cfRule type="cellIs" dxfId="39" priority="24" operator="equal">
      <formula>0</formula>
    </cfRule>
  </conditionalFormatting>
  <conditionalFormatting sqref="AO63 AO67 AO71">
    <cfRule type="cellIs" dxfId="38" priority="31" operator="equal">
      <formula>""</formula>
    </cfRule>
    <cfRule type="cellIs" dxfId="37" priority="32" operator="equal">
      <formula>0</formula>
    </cfRule>
  </conditionalFormatting>
  <conditionalFormatting sqref="AO63 AO67 AO71">
    <cfRule type="cellIs" dxfId="36" priority="30" operator="equal">
      <formula>0</formula>
    </cfRule>
  </conditionalFormatting>
  <conditionalFormatting sqref="AS61 AS65 AS69">
    <cfRule type="cellIs" dxfId="35" priority="21" operator="equal">
      <formula>0</formula>
    </cfRule>
  </conditionalFormatting>
  <conditionalFormatting sqref="AS61 AS65 AS69">
    <cfRule type="cellIs" dxfId="34" priority="22" operator="equal">
      <formula>""</formula>
    </cfRule>
    <cfRule type="cellIs" dxfId="33" priority="23" operator="equal">
      <formula>0</formula>
    </cfRule>
  </conditionalFormatting>
  <conditionalFormatting sqref="Z61 Z65 Z69">
    <cfRule type="cellIs" dxfId="32" priority="19" operator="equal">
      <formula>""</formula>
    </cfRule>
    <cfRule type="cellIs" dxfId="31" priority="20" operator="equal">
      <formula>0</formula>
    </cfRule>
  </conditionalFormatting>
  <conditionalFormatting sqref="Z61:AN62 Z65:AN66 Z69:AN70">
    <cfRule type="cellIs" dxfId="30" priority="18" operator="equal">
      <formula>0</formula>
    </cfRule>
  </conditionalFormatting>
  <conditionalFormatting sqref="Z63 Z67 Z71">
    <cfRule type="cellIs" dxfId="29" priority="34" operator="equal">
      <formula>""</formula>
    </cfRule>
    <cfRule type="cellIs" dxfId="28" priority="35" operator="equal">
      <formula>0</formula>
    </cfRule>
  </conditionalFormatting>
  <conditionalFormatting sqref="Z63:AN64 Z67:AN68 Z71:AN72">
    <cfRule type="cellIs" dxfId="27" priority="33" operator="equal">
      <formula>0</formula>
    </cfRule>
  </conditionalFormatting>
  <conditionalFormatting sqref="B51 B53 B55 T51 T53 T61 T63 T55 T57 T59">
    <cfRule type="cellIs" dxfId="26" priority="16" operator="equal">
      <formula>""</formula>
    </cfRule>
    <cfRule type="cellIs" dxfId="25" priority="17" operator="equal">
      <formula>0</formula>
    </cfRule>
  </conditionalFormatting>
  <conditionalFormatting sqref="B57">
    <cfRule type="cellIs" dxfId="24" priority="14" operator="equal">
      <formula>""</formula>
    </cfRule>
    <cfRule type="cellIs" dxfId="23" priority="15" operator="equal">
      <formula>0</formula>
    </cfRule>
  </conditionalFormatting>
  <conditionalFormatting sqref="B61">
    <cfRule type="cellIs" dxfId="22" priority="12" operator="equal">
      <formula>""</formula>
    </cfRule>
    <cfRule type="cellIs" dxfId="21" priority="13" operator="equal">
      <formula>0</formula>
    </cfRule>
  </conditionalFormatting>
  <conditionalFormatting sqref="B59">
    <cfRule type="cellIs" dxfId="20" priority="10" operator="equal">
      <formula>""</formula>
    </cfRule>
    <cfRule type="cellIs" dxfId="19" priority="11" operator="equal">
      <formula>0</formula>
    </cfRule>
  </conditionalFormatting>
  <conditionalFormatting sqref="B63">
    <cfRule type="cellIs" dxfId="18" priority="8" operator="equal">
      <formula>""</formula>
    </cfRule>
    <cfRule type="cellIs" dxfId="17" priority="9" operator="equal">
      <formula>0</formula>
    </cfRule>
  </conditionalFormatting>
  <conditionalFormatting sqref="B51:T51 B52:S52 B53:T53 T55 T57 B54:S60 T59 B61:T61 B62:S62 B63:T63 B64:S64">
    <cfRule type="cellIs" dxfId="16" priority="7" operator="equal">
      <formula>0</formula>
    </cfRule>
  </conditionalFormatting>
  <conditionalFormatting sqref="AO51">
    <cfRule type="cellIs" dxfId="15" priority="5" operator="equal">
      <formula>""</formula>
    </cfRule>
    <cfRule type="cellIs" dxfId="14" priority="6" operator="equal">
      <formula>0</formula>
    </cfRule>
  </conditionalFormatting>
  <conditionalFormatting sqref="AO51">
    <cfRule type="cellIs" dxfId="13" priority="4" operator="equal">
      <formula>0</formula>
    </cfRule>
  </conditionalFormatting>
  <conditionalFormatting sqref="AO75">
    <cfRule type="cellIs" dxfId="12" priority="2" operator="equal">
      <formula>""</formula>
    </cfRule>
    <cfRule type="cellIs" dxfId="11" priority="3" operator="equal">
      <formula>0</formula>
    </cfRule>
  </conditionalFormatting>
  <conditionalFormatting sqref="AO75">
    <cfRule type="cellIs" dxfId="10" priority="1" operator="equal">
      <formula>0</formula>
    </cfRule>
  </conditionalFormatting>
  <pageMargins left="0.7" right="0.7" top="0.75" bottom="0.75" header="0.3" footer="0.3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9" id="{080CCDDA-6463-4138-985B-07E23C2F4F97}">
            <xm:f>'C:\Users\nino\Library\Containers\com.microsoft.Excel\Data\Documents\cg56.fr\DFS-DGISS\DA-Autonomie-Dossiers\Conférence des financeurs\6 - Appels à projet\2020\[2020_2.xlsx]Table'!#REF!=1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A80:AV80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P1235"/>
  <sheetViews>
    <sheetView showGridLines="0" topLeftCell="B1" zoomScaleNormal="100" workbookViewId="0">
      <pane ySplit="2" topLeftCell="A3" activePane="bottomLeft" state="frozen"/>
      <selection pane="bottomLeft" activeCell="C3" sqref="C3"/>
    </sheetView>
  </sheetViews>
  <sheetFormatPr baseColWidth="10" defaultRowHeight="14.4" x14ac:dyDescent="0.3"/>
  <cols>
    <col min="1" max="1" width="17" hidden="1" customWidth="1"/>
    <col min="2" max="2" width="29.33203125" bestFit="1" customWidth="1"/>
    <col min="3" max="3" width="11.44140625" style="28"/>
    <col min="4" max="4" width="22" bestFit="1" customWidth="1"/>
    <col min="5" max="5" width="55.109375" bestFit="1" customWidth="1"/>
    <col min="6" max="6" width="20.33203125" bestFit="1" customWidth="1"/>
    <col min="7" max="7" width="11.44140625" style="28"/>
    <col min="8" max="8" width="6.77734375" customWidth="1"/>
    <col min="9" max="9" width="11" hidden="1" customWidth="1"/>
    <col min="10" max="10" width="9.44140625" hidden="1" customWidth="1"/>
    <col min="11" max="11" width="16.109375" hidden="1" customWidth="1"/>
    <col min="12" max="12" width="21.109375" hidden="1" customWidth="1"/>
    <col min="13" max="13" width="15.6640625" hidden="1" customWidth="1"/>
    <col min="14" max="14" width="17" hidden="1" customWidth="1"/>
    <col min="15" max="15" width="12.44140625" style="18" customWidth="1"/>
    <col min="16" max="16" width="15" customWidth="1"/>
    <col min="17" max="17" width="19.44140625" customWidth="1"/>
    <col min="18" max="18" width="22.33203125" customWidth="1"/>
    <col min="19" max="19" width="16.77734375" customWidth="1"/>
  </cols>
  <sheetData>
    <row r="1" spans="1:16" s="8" customFormat="1" ht="39.75" customHeight="1" x14ac:dyDescent="0.3">
      <c r="B1" s="402" t="s">
        <v>3841</v>
      </c>
      <c r="C1" s="403"/>
      <c r="D1" s="403"/>
      <c r="E1" s="403"/>
      <c r="F1" s="403"/>
      <c r="G1" s="75"/>
      <c r="H1" s="75"/>
      <c r="I1"/>
      <c r="J1"/>
      <c r="K1"/>
      <c r="L1"/>
      <c r="M1" s="11">
        <v>3.8</v>
      </c>
      <c r="O1" s="12"/>
      <c r="P1" s="13">
        <v>1</v>
      </c>
    </row>
    <row r="2" spans="1:16" ht="25.5" customHeight="1" x14ac:dyDescent="0.45">
      <c r="A2" s="14" t="s">
        <v>23</v>
      </c>
      <c r="B2" s="15" t="s">
        <v>24</v>
      </c>
      <c r="C2" s="15" t="s">
        <v>25</v>
      </c>
      <c r="D2" s="15" t="s">
        <v>26</v>
      </c>
      <c r="E2" s="15" t="s">
        <v>27</v>
      </c>
      <c r="F2" s="15" t="s">
        <v>28</v>
      </c>
      <c r="G2" s="16">
        <f>SUM(G3:G255)</f>
        <v>47</v>
      </c>
      <c r="I2" s="17" t="s">
        <v>29</v>
      </c>
      <c r="J2" s="17" t="s">
        <v>30</v>
      </c>
      <c r="K2" s="17" t="s">
        <v>31</v>
      </c>
      <c r="L2" s="17" t="s">
        <v>32</v>
      </c>
      <c r="M2" s="17" t="s">
        <v>33</v>
      </c>
      <c r="N2" s="17" t="s">
        <v>34</v>
      </c>
      <c r="P2" s="19">
        <v>2</v>
      </c>
    </row>
    <row r="3" spans="1:16" ht="18.75" customHeight="1" x14ac:dyDescent="0.4">
      <c r="A3" s="20" t="s">
        <v>35</v>
      </c>
      <c r="B3" s="21" t="s">
        <v>36</v>
      </c>
      <c r="C3" s="22"/>
      <c r="D3" s="21" t="s">
        <v>37</v>
      </c>
      <c r="E3" s="21" t="s">
        <v>38</v>
      </c>
      <c r="F3" s="21" t="str">
        <f>VLOOKUP(A3,K:N,4,FALSE)</f>
        <v/>
      </c>
      <c r="G3" s="23">
        <f>IF(F3="fragiles",1,0)</f>
        <v>0</v>
      </c>
      <c r="I3" s="24" t="s">
        <v>39</v>
      </c>
      <c r="J3" s="24" t="s">
        <v>40</v>
      </c>
      <c r="K3" s="24" t="s">
        <v>41</v>
      </c>
      <c r="L3" s="24">
        <v>2.6</v>
      </c>
      <c r="M3">
        <f>L3+0</f>
        <v>2.6</v>
      </c>
      <c r="N3" t="str">
        <f>IF(M3&gt;$M$1,"FRAGILES","")</f>
        <v/>
      </c>
    </row>
    <row r="4" spans="1:16" ht="18.75" customHeight="1" x14ac:dyDescent="0.4">
      <c r="A4" s="25" t="s">
        <v>42</v>
      </c>
      <c r="B4" s="21" t="s">
        <v>43</v>
      </c>
      <c r="C4" s="22"/>
      <c r="D4" s="21" t="s">
        <v>37</v>
      </c>
      <c r="E4" s="21" t="s">
        <v>44</v>
      </c>
      <c r="F4" s="21" t="str">
        <f t="shared" ref="F4:F67" si="0">VLOOKUP(A4,K:N,4,FALSE)</f>
        <v/>
      </c>
      <c r="G4" s="23">
        <f>IF(F4="fragiles",1,0)</f>
        <v>0</v>
      </c>
      <c r="I4" s="24" t="s">
        <v>45</v>
      </c>
      <c r="J4" s="24" t="s">
        <v>46</v>
      </c>
      <c r="K4" s="24" t="s">
        <v>35</v>
      </c>
      <c r="L4" s="24">
        <v>3.32</v>
      </c>
      <c r="M4">
        <f t="shared" ref="M4:M67" si="1">L4+0</f>
        <v>3.32</v>
      </c>
      <c r="N4" t="str">
        <f t="shared" ref="N4:N67" si="2">IF(M4&gt;$M$1,"FRAGILES","")</f>
        <v/>
      </c>
    </row>
    <row r="5" spans="1:16" ht="18.75" customHeight="1" x14ac:dyDescent="0.4">
      <c r="A5" s="25" t="s">
        <v>47</v>
      </c>
      <c r="B5" s="21" t="s">
        <v>48</v>
      </c>
      <c r="C5" s="22"/>
      <c r="D5" s="21" t="s">
        <v>49</v>
      </c>
      <c r="E5" s="21" t="s">
        <v>50</v>
      </c>
      <c r="F5" s="21" t="str">
        <f t="shared" si="0"/>
        <v/>
      </c>
      <c r="G5" s="23">
        <f t="shared" ref="G5:G68" si="3">IF(F5="fragiles",1,0)</f>
        <v>0</v>
      </c>
      <c r="I5" s="24" t="s">
        <v>51</v>
      </c>
      <c r="J5" s="24" t="s">
        <v>52</v>
      </c>
      <c r="K5" s="24" t="s">
        <v>53</v>
      </c>
      <c r="L5" s="24">
        <v>3.79</v>
      </c>
      <c r="M5">
        <f t="shared" si="1"/>
        <v>3.79</v>
      </c>
      <c r="N5" t="str">
        <f t="shared" si="2"/>
        <v/>
      </c>
    </row>
    <row r="6" spans="1:16" ht="18.75" customHeight="1" x14ac:dyDescent="0.4">
      <c r="A6" s="25" t="s">
        <v>54</v>
      </c>
      <c r="B6" s="21" t="s">
        <v>55</v>
      </c>
      <c r="C6" s="22"/>
      <c r="D6" s="21" t="s">
        <v>37</v>
      </c>
      <c r="E6" s="21" t="s">
        <v>44</v>
      </c>
      <c r="F6" s="21" t="str">
        <f t="shared" si="0"/>
        <v/>
      </c>
      <c r="G6" s="23">
        <f t="shared" si="3"/>
        <v>0</v>
      </c>
      <c r="I6" s="24" t="s">
        <v>56</v>
      </c>
      <c r="J6" s="24" t="s">
        <v>57</v>
      </c>
      <c r="K6" s="24" t="s">
        <v>58</v>
      </c>
      <c r="L6" s="24">
        <v>2.83</v>
      </c>
      <c r="M6">
        <f t="shared" si="1"/>
        <v>2.83</v>
      </c>
      <c r="N6" t="str">
        <f t="shared" si="2"/>
        <v/>
      </c>
    </row>
    <row r="7" spans="1:16" ht="18.75" customHeight="1" x14ac:dyDescent="0.4">
      <c r="A7" s="25" t="s">
        <v>59</v>
      </c>
      <c r="B7" s="21" t="s">
        <v>60</v>
      </c>
      <c r="C7" s="22"/>
      <c r="D7" s="21" t="s">
        <v>49</v>
      </c>
      <c r="E7" s="21" t="s">
        <v>50</v>
      </c>
      <c r="F7" s="21" t="str">
        <f t="shared" si="0"/>
        <v/>
      </c>
      <c r="G7" s="23">
        <f t="shared" si="3"/>
        <v>0</v>
      </c>
      <c r="I7" s="24" t="s">
        <v>61</v>
      </c>
      <c r="J7" s="24" t="s">
        <v>62</v>
      </c>
      <c r="K7" s="24" t="s">
        <v>42</v>
      </c>
      <c r="L7" s="24">
        <v>2.83</v>
      </c>
      <c r="M7">
        <f t="shared" si="1"/>
        <v>2.83</v>
      </c>
      <c r="N7" t="str">
        <f t="shared" si="2"/>
        <v/>
      </c>
    </row>
    <row r="8" spans="1:16" ht="18.75" customHeight="1" x14ac:dyDescent="0.4">
      <c r="A8" s="25" t="s">
        <v>63</v>
      </c>
      <c r="B8" s="21" t="s">
        <v>64</v>
      </c>
      <c r="C8" s="22"/>
      <c r="D8" s="21" t="s">
        <v>65</v>
      </c>
      <c r="E8" s="21" t="s">
        <v>66</v>
      </c>
      <c r="F8" s="21" t="str">
        <f t="shared" si="0"/>
        <v/>
      </c>
      <c r="G8" s="23">
        <f t="shared" si="3"/>
        <v>0</v>
      </c>
      <c r="I8" s="24" t="s">
        <v>67</v>
      </c>
      <c r="J8" s="24" t="s">
        <v>68</v>
      </c>
      <c r="K8" s="24" t="s">
        <v>69</v>
      </c>
      <c r="L8" s="24">
        <v>2.89</v>
      </c>
      <c r="M8">
        <f t="shared" si="1"/>
        <v>2.89</v>
      </c>
      <c r="N8" t="str">
        <f t="shared" si="2"/>
        <v/>
      </c>
    </row>
    <row r="9" spans="1:16" ht="18.75" customHeight="1" x14ac:dyDescent="0.4">
      <c r="A9" s="25" t="s">
        <v>70</v>
      </c>
      <c r="B9" s="21" t="s">
        <v>71</v>
      </c>
      <c r="C9" s="22"/>
      <c r="D9" s="21" t="s">
        <v>72</v>
      </c>
      <c r="E9" s="21" t="s">
        <v>73</v>
      </c>
      <c r="F9" s="21" t="str">
        <f t="shared" si="0"/>
        <v/>
      </c>
      <c r="G9" s="23">
        <f t="shared" si="3"/>
        <v>0</v>
      </c>
      <c r="I9" s="24" t="s">
        <v>74</v>
      </c>
      <c r="J9" s="24" t="s">
        <v>75</v>
      </c>
      <c r="K9" s="24" t="s">
        <v>76</v>
      </c>
      <c r="L9" s="24">
        <v>3.05</v>
      </c>
      <c r="M9">
        <f t="shared" si="1"/>
        <v>3.05</v>
      </c>
      <c r="N9" t="str">
        <f t="shared" si="2"/>
        <v/>
      </c>
    </row>
    <row r="10" spans="1:16" ht="18.75" customHeight="1" x14ac:dyDescent="0.4">
      <c r="A10" s="25" t="s">
        <v>77</v>
      </c>
      <c r="B10" s="21" t="s">
        <v>78</v>
      </c>
      <c r="C10" s="22"/>
      <c r="D10" s="26" t="s">
        <v>49</v>
      </c>
      <c r="E10" s="26" t="s">
        <v>50</v>
      </c>
      <c r="F10" s="21" t="str">
        <f t="shared" si="0"/>
        <v/>
      </c>
      <c r="G10" s="23">
        <f t="shared" si="3"/>
        <v>0</v>
      </c>
      <c r="I10" s="24" t="s">
        <v>79</v>
      </c>
      <c r="J10" s="24" t="s">
        <v>80</v>
      </c>
      <c r="K10" s="24" t="s">
        <v>81</v>
      </c>
      <c r="L10" s="24">
        <v>3.98</v>
      </c>
      <c r="M10">
        <f t="shared" si="1"/>
        <v>3.98</v>
      </c>
      <c r="N10" t="str">
        <f t="shared" si="2"/>
        <v>FRAGILES</v>
      </c>
    </row>
    <row r="11" spans="1:16" ht="18.75" customHeight="1" x14ac:dyDescent="0.4">
      <c r="A11" s="25" t="s">
        <v>82</v>
      </c>
      <c r="B11" s="21" t="s">
        <v>83</v>
      </c>
      <c r="C11" s="22"/>
      <c r="D11" s="26" t="s">
        <v>72</v>
      </c>
      <c r="E11" s="26" t="s">
        <v>84</v>
      </c>
      <c r="F11" s="21" t="str">
        <f t="shared" si="0"/>
        <v/>
      </c>
      <c r="G11" s="23">
        <f t="shared" si="3"/>
        <v>0</v>
      </c>
      <c r="I11" s="24" t="s">
        <v>85</v>
      </c>
      <c r="J11" s="24" t="s">
        <v>86</v>
      </c>
      <c r="K11" s="24" t="s">
        <v>87</v>
      </c>
      <c r="L11" s="24">
        <v>2.12</v>
      </c>
      <c r="M11">
        <f t="shared" si="1"/>
        <v>2.12</v>
      </c>
      <c r="N11" t="str">
        <f t="shared" si="2"/>
        <v/>
      </c>
    </row>
    <row r="12" spans="1:16" ht="18.75" customHeight="1" x14ac:dyDescent="0.4">
      <c r="A12" s="25" t="s">
        <v>88</v>
      </c>
      <c r="B12" s="21" t="s">
        <v>89</v>
      </c>
      <c r="C12" s="22"/>
      <c r="D12" s="26" t="s">
        <v>90</v>
      </c>
      <c r="E12" s="26" t="s">
        <v>91</v>
      </c>
      <c r="F12" s="21" t="str">
        <f t="shared" si="0"/>
        <v>FRAGILES</v>
      </c>
      <c r="G12" s="23">
        <f t="shared" si="3"/>
        <v>1</v>
      </c>
      <c r="I12" s="24" t="s">
        <v>92</v>
      </c>
      <c r="J12" s="24" t="s">
        <v>93</v>
      </c>
      <c r="K12" s="24" t="s">
        <v>94</v>
      </c>
      <c r="L12" s="24">
        <v>3.35</v>
      </c>
      <c r="M12">
        <f t="shared" si="1"/>
        <v>3.35</v>
      </c>
      <c r="N12" t="str">
        <f t="shared" si="2"/>
        <v/>
      </c>
    </row>
    <row r="13" spans="1:16" ht="18.75" customHeight="1" x14ac:dyDescent="0.4">
      <c r="A13" s="25" t="s">
        <v>95</v>
      </c>
      <c r="B13" s="21" t="s">
        <v>96</v>
      </c>
      <c r="C13" s="22"/>
      <c r="D13" s="26" t="s">
        <v>37</v>
      </c>
      <c r="E13" s="26" t="s">
        <v>38</v>
      </c>
      <c r="F13" s="21" t="str">
        <f t="shared" si="0"/>
        <v/>
      </c>
      <c r="G13" s="23">
        <f t="shared" si="3"/>
        <v>0</v>
      </c>
      <c r="I13" s="24" t="s">
        <v>97</v>
      </c>
      <c r="J13" s="24" t="s">
        <v>98</v>
      </c>
      <c r="K13" s="24" t="s">
        <v>99</v>
      </c>
      <c r="L13" s="24">
        <v>3.52</v>
      </c>
      <c r="M13">
        <f t="shared" si="1"/>
        <v>3.52</v>
      </c>
      <c r="N13" t="str">
        <f t="shared" si="2"/>
        <v/>
      </c>
    </row>
    <row r="14" spans="1:16" ht="18.75" customHeight="1" x14ac:dyDescent="0.4">
      <c r="A14" s="25" t="s">
        <v>100</v>
      </c>
      <c r="B14" s="21" t="s">
        <v>101</v>
      </c>
      <c r="C14" s="22"/>
      <c r="D14" s="26" t="s">
        <v>65</v>
      </c>
      <c r="E14" s="26" t="s">
        <v>66</v>
      </c>
      <c r="F14" s="21" t="str">
        <f t="shared" si="0"/>
        <v/>
      </c>
      <c r="G14" s="23">
        <f t="shared" si="3"/>
        <v>0</v>
      </c>
      <c r="I14" s="24" t="s">
        <v>102</v>
      </c>
      <c r="J14" s="24" t="s">
        <v>103</v>
      </c>
      <c r="K14" s="24" t="s">
        <v>47</v>
      </c>
      <c r="L14" s="24">
        <v>2.71</v>
      </c>
      <c r="M14">
        <f t="shared" si="1"/>
        <v>2.71</v>
      </c>
      <c r="N14" t="str">
        <f t="shared" si="2"/>
        <v/>
      </c>
    </row>
    <row r="15" spans="1:16" ht="18.75" customHeight="1" x14ac:dyDescent="0.4">
      <c r="A15" s="25" t="s">
        <v>104</v>
      </c>
      <c r="B15" s="21" t="s">
        <v>105</v>
      </c>
      <c r="C15" s="22"/>
      <c r="D15" s="26" t="s">
        <v>72</v>
      </c>
      <c r="E15" s="26" t="s">
        <v>73</v>
      </c>
      <c r="F15" s="21" t="str">
        <f t="shared" si="0"/>
        <v/>
      </c>
      <c r="G15" s="23">
        <f t="shared" si="3"/>
        <v>0</v>
      </c>
      <c r="I15" s="24" t="s">
        <v>106</v>
      </c>
      <c r="J15" s="24" t="s">
        <v>107</v>
      </c>
      <c r="K15" s="24" t="s">
        <v>54</v>
      </c>
      <c r="L15" s="24">
        <v>2.56</v>
      </c>
      <c r="M15">
        <f t="shared" si="1"/>
        <v>2.56</v>
      </c>
      <c r="N15" t="str">
        <f t="shared" si="2"/>
        <v/>
      </c>
    </row>
    <row r="16" spans="1:16" ht="18.75" customHeight="1" x14ac:dyDescent="0.4">
      <c r="A16" s="25" t="s">
        <v>108</v>
      </c>
      <c r="B16" s="21" t="s">
        <v>109</v>
      </c>
      <c r="C16" s="22"/>
      <c r="D16" s="26" t="s">
        <v>90</v>
      </c>
      <c r="E16" s="26" t="s">
        <v>110</v>
      </c>
      <c r="F16" s="21" t="str">
        <f t="shared" si="0"/>
        <v>FRAGILES</v>
      </c>
      <c r="G16" s="23">
        <f t="shared" si="3"/>
        <v>1</v>
      </c>
      <c r="I16" s="24" t="s">
        <v>111</v>
      </c>
      <c r="J16" s="24" t="s">
        <v>112</v>
      </c>
      <c r="K16" s="24" t="s">
        <v>113</v>
      </c>
      <c r="L16" s="24">
        <v>3.36</v>
      </c>
      <c r="M16">
        <f t="shared" si="1"/>
        <v>3.36</v>
      </c>
      <c r="N16" t="str">
        <f t="shared" si="2"/>
        <v/>
      </c>
    </row>
    <row r="17" spans="1:14" ht="18.75" customHeight="1" x14ac:dyDescent="0.4">
      <c r="A17" s="25" t="s">
        <v>114</v>
      </c>
      <c r="B17" s="21" t="s">
        <v>115</v>
      </c>
      <c r="C17" s="22"/>
      <c r="D17" s="26" t="s">
        <v>37</v>
      </c>
      <c r="E17" s="26" t="s">
        <v>116</v>
      </c>
      <c r="F17" s="21" t="str">
        <f t="shared" si="0"/>
        <v/>
      </c>
      <c r="G17" s="23">
        <f t="shared" si="3"/>
        <v>0</v>
      </c>
      <c r="I17" s="24" t="s">
        <v>117</v>
      </c>
      <c r="J17" s="24" t="s">
        <v>118</v>
      </c>
      <c r="K17" s="24" t="s">
        <v>59</v>
      </c>
      <c r="L17" s="24">
        <v>2.97</v>
      </c>
      <c r="M17">
        <f t="shared" si="1"/>
        <v>2.97</v>
      </c>
      <c r="N17" t="str">
        <f t="shared" si="2"/>
        <v/>
      </c>
    </row>
    <row r="18" spans="1:14" ht="18.75" customHeight="1" x14ac:dyDescent="0.4">
      <c r="A18" s="25" t="s">
        <v>119</v>
      </c>
      <c r="B18" s="21" t="s">
        <v>120</v>
      </c>
      <c r="C18" s="22"/>
      <c r="D18" s="26" t="s">
        <v>90</v>
      </c>
      <c r="E18" s="26" t="s">
        <v>91</v>
      </c>
      <c r="F18" s="21" t="str">
        <f t="shared" si="0"/>
        <v/>
      </c>
      <c r="G18" s="23">
        <f t="shared" si="3"/>
        <v>0</v>
      </c>
      <c r="I18" s="24" t="s">
        <v>121</v>
      </c>
      <c r="J18" s="24" t="s">
        <v>122</v>
      </c>
      <c r="K18" s="24" t="s">
        <v>123</v>
      </c>
      <c r="L18" s="24">
        <v>2.4</v>
      </c>
      <c r="M18">
        <f t="shared" si="1"/>
        <v>2.4</v>
      </c>
      <c r="N18" t="str">
        <f t="shared" si="2"/>
        <v/>
      </c>
    </row>
    <row r="19" spans="1:14" ht="18.75" customHeight="1" x14ac:dyDescent="0.4">
      <c r="A19" s="25" t="s">
        <v>124</v>
      </c>
      <c r="B19" s="21" t="s">
        <v>125</v>
      </c>
      <c r="C19" s="22"/>
      <c r="D19" s="26" t="s">
        <v>90</v>
      </c>
      <c r="E19" s="26" t="s">
        <v>91</v>
      </c>
      <c r="F19" s="21" t="str">
        <f t="shared" si="0"/>
        <v/>
      </c>
      <c r="G19" s="23">
        <f t="shared" si="3"/>
        <v>0</v>
      </c>
      <c r="I19" s="24" t="s">
        <v>126</v>
      </c>
      <c r="J19" s="24" t="s">
        <v>127</v>
      </c>
      <c r="K19" s="24" t="s">
        <v>128</v>
      </c>
      <c r="L19" s="24">
        <v>2.59</v>
      </c>
      <c r="M19">
        <f t="shared" si="1"/>
        <v>2.59</v>
      </c>
      <c r="N19" t="str">
        <f t="shared" si="2"/>
        <v/>
      </c>
    </row>
    <row r="20" spans="1:14" ht="18.75" customHeight="1" x14ac:dyDescent="0.4">
      <c r="A20" s="25" t="s">
        <v>129</v>
      </c>
      <c r="B20" s="21" t="s">
        <v>130</v>
      </c>
      <c r="C20" s="22"/>
      <c r="D20" s="26" t="s">
        <v>37</v>
      </c>
      <c r="E20" s="26" t="s">
        <v>44</v>
      </c>
      <c r="F20" s="21" t="str">
        <f t="shared" si="0"/>
        <v/>
      </c>
      <c r="G20" s="23">
        <f t="shared" si="3"/>
        <v>0</v>
      </c>
      <c r="I20" s="24" t="s">
        <v>131</v>
      </c>
      <c r="J20" s="24" t="s">
        <v>132</v>
      </c>
      <c r="K20" s="24" t="s">
        <v>133</v>
      </c>
      <c r="L20" s="24">
        <v>3.69</v>
      </c>
      <c r="M20">
        <f t="shared" si="1"/>
        <v>3.69</v>
      </c>
      <c r="N20" t="str">
        <f t="shared" si="2"/>
        <v/>
      </c>
    </row>
    <row r="21" spans="1:14" ht="18.75" customHeight="1" x14ac:dyDescent="0.4">
      <c r="A21" s="25" t="s">
        <v>134</v>
      </c>
      <c r="B21" s="21" t="s">
        <v>135</v>
      </c>
      <c r="C21" s="22"/>
      <c r="D21" s="26" t="s">
        <v>90</v>
      </c>
      <c r="E21" s="26" t="s">
        <v>91</v>
      </c>
      <c r="F21" s="21" t="str">
        <f t="shared" si="0"/>
        <v>FRAGILES</v>
      </c>
      <c r="G21" s="23">
        <f t="shared" si="3"/>
        <v>1</v>
      </c>
      <c r="I21" s="24" t="s">
        <v>136</v>
      </c>
      <c r="J21" s="24" t="s">
        <v>137</v>
      </c>
      <c r="K21" s="24" t="s">
        <v>63</v>
      </c>
      <c r="L21" s="24">
        <v>3.36</v>
      </c>
      <c r="M21">
        <f t="shared" si="1"/>
        <v>3.36</v>
      </c>
      <c r="N21" t="str">
        <f t="shared" si="2"/>
        <v/>
      </c>
    </row>
    <row r="22" spans="1:14" ht="18.75" customHeight="1" x14ac:dyDescent="0.4">
      <c r="A22" s="25" t="s">
        <v>138</v>
      </c>
      <c r="B22" s="21" t="s">
        <v>139</v>
      </c>
      <c r="C22" s="22"/>
      <c r="D22" s="26" t="s">
        <v>65</v>
      </c>
      <c r="E22" s="26" t="s">
        <v>66</v>
      </c>
      <c r="F22" s="21" t="str">
        <f t="shared" si="0"/>
        <v/>
      </c>
      <c r="G22" s="23">
        <f t="shared" si="3"/>
        <v>0</v>
      </c>
      <c r="I22" s="24" t="s">
        <v>140</v>
      </c>
      <c r="J22" s="24" t="s">
        <v>141</v>
      </c>
      <c r="K22" s="24" t="s">
        <v>70</v>
      </c>
      <c r="L22" s="24">
        <v>3.69</v>
      </c>
      <c r="M22">
        <f t="shared" si="1"/>
        <v>3.69</v>
      </c>
      <c r="N22" t="str">
        <f t="shared" si="2"/>
        <v/>
      </c>
    </row>
    <row r="23" spans="1:14" ht="18.75" customHeight="1" x14ac:dyDescent="0.4">
      <c r="A23" s="25" t="s">
        <v>142</v>
      </c>
      <c r="B23" s="21" t="s">
        <v>143</v>
      </c>
      <c r="C23" s="22"/>
      <c r="D23" s="26" t="s">
        <v>49</v>
      </c>
      <c r="E23" s="26" t="s">
        <v>50</v>
      </c>
      <c r="F23" s="21" t="str">
        <f t="shared" si="0"/>
        <v/>
      </c>
      <c r="G23" s="23">
        <f t="shared" si="3"/>
        <v>0</v>
      </c>
      <c r="I23" s="24" t="s">
        <v>144</v>
      </c>
      <c r="J23" s="24" t="s">
        <v>145</v>
      </c>
      <c r="K23" s="24" t="s">
        <v>146</v>
      </c>
      <c r="L23" s="24">
        <v>3.48</v>
      </c>
      <c r="M23">
        <f t="shared" si="1"/>
        <v>3.48</v>
      </c>
      <c r="N23" t="str">
        <f t="shared" si="2"/>
        <v/>
      </c>
    </row>
    <row r="24" spans="1:14" ht="18.75" customHeight="1" x14ac:dyDescent="0.4">
      <c r="A24" s="25" t="s">
        <v>147</v>
      </c>
      <c r="B24" s="21" t="s">
        <v>148</v>
      </c>
      <c r="C24" s="22"/>
      <c r="D24" s="26" t="s">
        <v>149</v>
      </c>
      <c r="E24" s="26" t="s">
        <v>150</v>
      </c>
      <c r="F24" s="21" t="str">
        <f t="shared" si="0"/>
        <v/>
      </c>
      <c r="G24" s="23">
        <f t="shared" si="3"/>
        <v>0</v>
      </c>
      <c r="I24" s="24" t="s">
        <v>151</v>
      </c>
      <c r="J24" s="24" t="s">
        <v>152</v>
      </c>
      <c r="K24" s="24" t="s">
        <v>77</v>
      </c>
      <c r="L24" s="24">
        <v>2.56</v>
      </c>
      <c r="M24">
        <f t="shared" si="1"/>
        <v>2.56</v>
      </c>
      <c r="N24" t="str">
        <f t="shared" si="2"/>
        <v/>
      </c>
    </row>
    <row r="25" spans="1:14" ht="18.75" customHeight="1" x14ac:dyDescent="0.4">
      <c r="A25" s="25" t="s">
        <v>153</v>
      </c>
      <c r="B25" s="21" t="s">
        <v>154</v>
      </c>
      <c r="C25" s="22"/>
      <c r="D25" s="26" t="s">
        <v>49</v>
      </c>
      <c r="E25" s="26" t="s">
        <v>50</v>
      </c>
      <c r="F25" s="21" t="str">
        <f t="shared" si="0"/>
        <v/>
      </c>
      <c r="G25" s="23">
        <f t="shared" si="3"/>
        <v>0</v>
      </c>
      <c r="I25" s="24" t="s">
        <v>155</v>
      </c>
      <c r="J25" s="24" t="s">
        <v>156</v>
      </c>
      <c r="K25" s="24" t="s">
        <v>157</v>
      </c>
      <c r="L25" s="24">
        <v>3.79</v>
      </c>
      <c r="M25">
        <f t="shared" si="1"/>
        <v>3.79</v>
      </c>
      <c r="N25" t="str">
        <f t="shared" si="2"/>
        <v/>
      </c>
    </row>
    <row r="26" spans="1:14" ht="18.75" customHeight="1" x14ac:dyDescent="0.4">
      <c r="A26" s="25" t="s">
        <v>158</v>
      </c>
      <c r="B26" s="21" t="s">
        <v>159</v>
      </c>
      <c r="C26" s="22"/>
      <c r="D26" s="26" t="s">
        <v>72</v>
      </c>
      <c r="E26" s="26" t="s">
        <v>73</v>
      </c>
      <c r="F26" s="21" t="str">
        <f t="shared" si="0"/>
        <v/>
      </c>
      <c r="G26" s="23">
        <f t="shared" si="3"/>
        <v>0</v>
      </c>
      <c r="I26" s="24" t="s">
        <v>160</v>
      </c>
      <c r="J26" s="24" t="s">
        <v>161</v>
      </c>
      <c r="K26" s="24" t="s">
        <v>162</v>
      </c>
      <c r="L26" s="24">
        <v>3.2</v>
      </c>
      <c r="M26">
        <f t="shared" si="1"/>
        <v>3.2</v>
      </c>
      <c r="N26" t="str">
        <f t="shared" si="2"/>
        <v/>
      </c>
    </row>
    <row r="27" spans="1:14" ht="18.75" customHeight="1" x14ac:dyDescent="0.4">
      <c r="A27" s="25" t="s">
        <v>163</v>
      </c>
      <c r="B27" s="21" t="s">
        <v>164</v>
      </c>
      <c r="C27" s="22"/>
      <c r="D27" s="26" t="s">
        <v>90</v>
      </c>
      <c r="E27" s="26" t="s">
        <v>165</v>
      </c>
      <c r="F27" s="21" t="str">
        <f t="shared" si="0"/>
        <v/>
      </c>
      <c r="G27" s="23">
        <f t="shared" si="3"/>
        <v>0</v>
      </c>
      <c r="I27" s="24" t="s">
        <v>166</v>
      </c>
      <c r="J27" s="24" t="s">
        <v>167</v>
      </c>
      <c r="K27" s="24" t="s">
        <v>168</v>
      </c>
      <c r="L27" s="24">
        <v>3.36</v>
      </c>
      <c r="M27">
        <f t="shared" si="1"/>
        <v>3.36</v>
      </c>
      <c r="N27" t="str">
        <f t="shared" si="2"/>
        <v/>
      </c>
    </row>
    <row r="28" spans="1:14" ht="18.75" customHeight="1" x14ac:dyDescent="0.4">
      <c r="A28" s="25" t="s">
        <v>169</v>
      </c>
      <c r="B28" s="21" t="s">
        <v>170</v>
      </c>
      <c r="C28" s="22"/>
      <c r="D28" s="26" t="s">
        <v>65</v>
      </c>
      <c r="E28" s="26" t="s">
        <v>171</v>
      </c>
      <c r="F28" s="21" t="str">
        <f t="shared" si="0"/>
        <v/>
      </c>
      <c r="G28" s="23">
        <f t="shared" si="3"/>
        <v>0</v>
      </c>
      <c r="I28" s="24" t="s">
        <v>172</v>
      </c>
      <c r="J28" s="24" t="s">
        <v>173</v>
      </c>
      <c r="K28" s="24" t="s">
        <v>174</v>
      </c>
      <c r="L28" s="24">
        <v>3.56</v>
      </c>
      <c r="M28">
        <f t="shared" si="1"/>
        <v>3.56</v>
      </c>
      <c r="N28" t="str">
        <f t="shared" si="2"/>
        <v/>
      </c>
    </row>
    <row r="29" spans="1:14" ht="18.75" customHeight="1" x14ac:dyDescent="0.4">
      <c r="A29" s="25" t="s">
        <v>175</v>
      </c>
      <c r="B29" s="21" t="s">
        <v>176</v>
      </c>
      <c r="C29" s="22"/>
      <c r="D29" s="26" t="s">
        <v>149</v>
      </c>
      <c r="E29" s="26" t="s">
        <v>150</v>
      </c>
      <c r="F29" s="21" t="str">
        <f t="shared" si="0"/>
        <v>FRAGILES</v>
      </c>
      <c r="G29" s="23">
        <f t="shared" si="3"/>
        <v>1</v>
      </c>
      <c r="I29" s="24" t="s">
        <v>177</v>
      </c>
      <c r="J29" s="24" t="s">
        <v>178</v>
      </c>
      <c r="K29" s="24" t="s">
        <v>179</v>
      </c>
      <c r="L29" s="24">
        <v>3.13</v>
      </c>
      <c r="M29">
        <f t="shared" si="1"/>
        <v>3.13</v>
      </c>
      <c r="N29" t="str">
        <f t="shared" si="2"/>
        <v/>
      </c>
    </row>
    <row r="30" spans="1:14" ht="18.75" customHeight="1" x14ac:dyDescent="0.4">
      <c r="A30" s="25" t="s">
        <v>180</v>
      </c>
      <c r="B30" s="21" t="s">
        <v>181</v>
      </c>
      <c r="C30" s="22"/>
      <c r="D30" s="26" t="s">
        <v>90</v>
      </c>
      <c r="E30" s="26" t="s">
        <v>91</v>
      </c>
      <c r="F30" s="21" t="str">
        <f t="shared" si="0"/>
        <v/>
      </c>
      <c r="G30" s="23">
        <f t="shared" si="3"/>
        <v>0</v>
      </c>
      <c r="I30" s="24" t="s">
        <v>182</v>
      </c>
      <c r="J30" s="24" t="s">
        <v>183</v>
      </c>
      <c r="K30" s="24" t="s">
        <v>184</v>
      </c>
      <c r="L30" s="24">
        <v>4</v>
      </c>
      <c r="M30">
        <f t="shared" si="1"/>
        <v>4</v>
      </c>
      <c r="N30" t="str">
        <f t="shared" si="2"/>
        <v>FRAGILES</v>
      </c>
    </row>
    <row r="31" spans="1:14" ht="18.75" customHeight="1" x14ac:dyDescent="0.4">
      <c r="A31" s="25" t="s">
        <v>185</v>
      </c>
      <c r="B31" s="21" t="s">
        <v>186</v>
      </c>
      <c r="C31" s="22"/>
      <c r="D31" s="26" t="s">
        <v>37</v>
      </c>
      <c r="E31" s="26" t="s">
        <v>116</v>
      </c>
      <c r="F31" s="21" t="str">
        <f t="shared" si="0"/>
        <v/>
      </c>
      <c r="G31" s="23">
        <f t="shared" si="3"/>
        <v>0</v>
      </c>
      <c r="I31" s="24" t="s">
        <v>187</v>
      </c>
      <c r="J31" s="24" t="s">
        <v>188</v>
      </c>
      <c r="K31" s="24" t="s">
        <v>189</v>
      </c>
      <c r="L31" s="24">
        <v>3.06</v>
      </c>
      <c r="M31">
        <f t="shared" si="1"/>
        <v>3.06</v>
      </c>
      <c r="N31" t="str">
        <f t="shared" si="2"/>
        <v/>
      </c>
    </row>
    <row r="32" spans="1:14" ht="18.75" customHeight="1" x14ac:dyDescent="0.4">
      <c r="A32" s="25" t="s">
        <v>190</v>
      </c>
      <c r="B32" s="21" t="s">
        <v>191</v>
      </c>
      <c r="C32" s="22"/>
      <c r="D32" s="26" t="s">
        <v>149</v>
      </c>
      <c r="E32" s="26" t="s">
        <v>150</v>
      </c>
      <c r="F32" s="21" t="str">
        <f t="shared" si="0"/>
        <v/>
      </c>
      <c r="G32" s="23">
        <f t="shared" si="3"/>
        <v>0</v>
      </c>
      <c r="I32" s="24" t="s">
        <v>192</v>
      </c>
      <c r="J32" s="24" t="s">
        <v>193</v>
      </c>
      <c r="K32" s="24" t="s">
        <v>82</v>
      </c>
      <c r="L32" s="24">
        <v>3.35</v>
      </c>
      <c r="M32">
        <f t="shared" si="1"/>
        <v>3.35</v>
      </c>
      <c r="N32" t="str">
        <f t="shared" si="2"/>
        <v/>
      </c>
    </row>
    <row r="33" spans="1:14" ht="18.75" customHeight="1" x14ac:dyDescent="0.4">
      <c r="A33" s="25" t="s">
        <v>194</v>
      </c>
      <c r="B33" s="21" t="s">
        <v>195</v>
      </c>
      <c r="C33" s="22"/>
      <c r="D33" s="26" t="s">
        <v>37</v>
      </c>
      <c r="E33" s="26" t="s">
        <v>196</v>
      </c>
      <c r="F33" s="21" t="str">
        <f t="shared" si="0"/>
        <v/>
      </c>
      <c r="G33" s="23">
        <f t="shared" si="3"/>
        <v>0</v>
      </c>
      <c r="I33" s="24" t="s">
        <v>197</v>
      </c>
      <c r="J33" s="24" t="s">
        <v>198</v>
      </c>
      <c r="K33" s="24" t="s">
        <v>199</v>
      </c>
      <c r="L33" s="24">
        <v>3.55</v>
      </c>
      <c r="M33">
        <f t="shared" si="1"/>
        <v>3.55</v>
      </c>
      <c r="N33" t="str">
        <f t="shared" si="2"/>
        <v/>
      </c>
    </row>
    <row r="34" spans="1:14" ht="18.75" customHeight="1" x14ac:dyDescent="0.4">
      <c r="A34" s="25" t="s">
        <v>200</v>
      </c>
      <c r="B34" s="21" t="s">
        <v>201</v>
      </c>
      <c r="C34" s="22"/>
      <c r="D34" s="26" t="s">
        <v>72</v>
      </c>
      <c r="E34" s="26" t="s">
        <v>73</v>
      </c>
      <c r="F34" s="21" t="str">
        <f t="shared" si="0"/>
        <v/>
      </c>
      <c r="G34" s="23">
        <f t="shared" si="3"/>
        <v>0</v>
      </c>
      <c r="I34" s="24" t="s">
        <v>202</v>
      </c>
      <c r="J34" s="24" t="s">
        <v>203</v>
      </c>
      <c r="K34" s="24" t="s">
        <v>88</v>
      </c>
      <c r="L34" s="24">
        <v>3.83</v>
      </c>
      <c r="M34">
        <f t="shared" si="1"/>
        <v>3.83</v>
      </c>
      <c r="N34" t="str">
        <f t="shared" si="2"/>
        <v>FRAGILES</v>
      </c>
    </row>
    <row r="35" spans="1:14" ht="18.75" customHeight="1" x14ac:dyDescent="0.4">
      <c r="A35" s="25" t="s">
        <v>204</v>
      </c>
      <c r="B35" s="21" t="s">
        <v>205</v>
      </c>
      <c r="C35" s="22"/>
      <c r="D35" s="26" t="s">
        <v>65</v>
      </c>
      <c r="E35" s="26" t="s">
        <v>171</v>
      </c>
      <c r="F35" s="21" t="str">
        <f t="shared" si="0"/>
        <v/>
      </c>
      <c r="G35" s="23">
        <f t="shared" si="3"/>
        <v>0</v>
      </c>
      <c r="I35" s="24" t="s">
        <v>206</v>
      </c>
      <c r="J35" s="24" t="s">
        <v>207</v>
      </c>
      <c r="K35" s="24" t="s">
        <v>208</v>
      </c>
      <c r="L35" s="24">
        <v>2.5299999999999998</v>
      </c>
      <c r="M35">
        <f t="shared" si="1"/>
        <v>2.5299999999999998</v>
      </c>
      <c r="N35" t="str">
        <f t="shared" si="2"/>
        <v/>
      </c>
    </row>
    <row r="36" spans="1:14" ht="18.75" customHeight="1" x14ac:dyDescent="0.4">
      <c r="A36" s="25" t="s">
        <v>209</v>
      </c>
      <c r="B36" s="21" t="s">
        <v>210</v>
      </c>
      <c r="C36" s="22"/>
      <c r="D36" s="26" t="s">
        <v>65</v>
      </c>
      <c r="E36" s="26" t="s">
        <v>66</v>
      </c>
      <c r="F36" s="21" t="str">
        <f t="shared" si="0"/>
        <v/>
      </c>
      <c r="G36" s="23">
        <f t="shared" si="3"/>
        <v>0</v>
      </c>
      <c r="I36" s="24" t="s">
        <v>211</v>
      </c>
      <c r="J36" s="24" t="s">
        <v>212</v>
      </c>
      <c r="K36" s="24" t="s">
        <v>213</v>
      </c>
      <c r="L36" s="24">
        <v>2.59</v>
      </c>
      <c r="M36">
        <f t="shared" si="1"/>
        <v>2.59</v>
      </c>
      <c r="N36" t="str">
        <f t="shared" si="2"/>
        <v/>
      </c>
    </row>
    <row r="37" spans="1:14" ht="18.75" customHeight="1" x14ac:dyDescent="0.4">
      <c r="A37" s="25" t="s">
        <v>214</v>
      </c>
      <c r="B37" s="21" t="s">
        <v>215</v>
      </c>
      <c r="C37" s="22"/>
      <c r="D37" s="26" t="s">
        <v>72</v>
      </c>
      <c r="E37" s="26" t="s">
        <v>73</v>
      </c>
      <c r="F37" s="21" t="str">
        <f t="shared" si="0"/>
        <v/>
      </c>
      <c r="G37" s="23">
        <f t="shared" si="3"/>
        <v>0</v>
      </c>
      <c r="I37" s="24" t="s">
        <v>216</v>
      </c>
      <c r="J37" s="24" t="s">
        <v>217</v>
      </c>
      <c r="K37" s="24" t="s">
        <v>218</v>
      </c>
      <c r="L37" s="24">
        <v>3.79</v>
      </c>
      <c r="M37">
        <f t="shared" si="1"/>
        <v>3.79</v>
      </c>
      <c r="N37" t="str">
        <f t="shared" si="2"/>
        <v/>
      </c>
    </row>
    <row r="38" spans="1:14" ht="18.75" customHeight="1" x14ac:dyDescent="0.4">
      <c r="A38" s="25" t="s">
        <v>219</v>
      </c>
      <c r="B38" s="21" t="s">
        <v>220</v>
      </c>
      <c r="C38" s="22"/>
      <c r="D38" s="26" t="s">
        <v>65</v>
      </c>
      <c r="E38" s="26" t="s">
        <v>66</v>
      </c>
      <c r="F38" s="21" t="str">
        <f t="shared" si="0"/>
        <v/>
      </c>
      <c r="G38" s="23">
        <f t="shared" si="3"/>
        <v>0</v>
      </c>
      <c r="I38" s="24" t="s">
        <v>221</v>
      </c>
      <c r="J38" s="24" t="s">
        <v>222</v>
      </c>
      <c r="K38" s="24" t="s">
        <v>223</v>
      </c>
      <c r="L38" s="24">
        <v>2.59</v>
      </c>
      <c r="M38">
        <f t="shared" si="1"/>
        <v>2.59</v>
      </c>
      <c r="N38" t="str">
        <f t="shared" si="2"/>
        <v/>
      </c>
    </row>
    <row r="39" spans="1:14" ht="18.75" customHeight="1" x14ac:dyDescent="0.4">
      <c r="A39" s="25" t="s">
        <v>224</v>
      </c>
      <c r="B39" s="21" t="s">
        <v>225</v>
      </c>
      <c r="C39" s="22"/>
      <c r="D39" s="26" t="s">
        <v>149</v>
      </c>
      <c r="E39" s="26" t="s">
        <v>150</v>
      </c>
      <c r="F39" s="21" t="str">
        <f t="shared" si="0"/>
        <v/>
      </c>
      <c r="G39" s="23">
        <f t="shared" si="3"/>
        <v>0</v>
      </c>
      <c r="I39" s="24" t="s">
        <v>226</v>
      </c>
      <c r="J39" s="24" t="s">
        <v>227</v>
      </c>
      <c r="K39" s="24" t="s">
        <v>228</v>
      </c>
      <c r="L39" s="24">
        <v>3.37</v>
      </c>
      <c r="M39">
        <f t="shared" si="1"/>
        <v>3.37</v>
      </c>
      <c r="N39" t="str">
        <f t="shared" si="2"/>
        <v/>
      </c>
    </row>
    <row r="40" spans="1:14" ht="18.75" customHeight="1" x14ac:dyDescent="0.4">
      <c r="A40" s="25" t="s">
        <v>229</v>
      </c>
      <c r="B40" s="21" t="s">
        <v>230</v>
      </c>
      <c r="C40" s="22"/>
      <c r="D40" s="26" t="s">
        <v>149</v>
      </c>
      <c r="E40" s="26" t="s">
        <v>150</v>
      </c>
      <c r="F40" s="21" t="str">
        <f t="shared" si="0"/>
        <v/>
      </c>
      <c r="G40" s="23">
        <f t="shared" si="3"/>
        <v>0</v>
      </c>
      <c r="I40" s="24" t="s">
        <v>231</v>
      </c>
      <c r="J40" s="24" t="s">
        <v>232</v>
      </c>
      <c r="K40" s="24" t="s">
        <v>233</v>
      </c>
      <c r="L40" s="24">
        <v>4.1900000000000004</v>
      </c>
      <c r="M40">
        <f t="shared" si="1"/>
        <v>4.1900000000000004</v>
      </c>
      <c r="N40" t="str">
        <f t="shared" si="2"/>
        <v>FRAGILES</v>
      </c>
    </row>
    <row r="41" spans="1:14" ht="18.75" customHeight="1" x14ac:dyDescent="0.4">
      <c r="A41" s="25" t="s">
        <v>234</v>
      </c>
      <c r="B41" s="21" t="s">
        <v>235</v>
      </c>
      <c r="C41" s="22"/>
      <c r="D41" s="26" t="s">
        <v>90</v>
      </c>
      <c r="E41" s="26" t="s">
        <v>165</v>
      </c>
      <c r="F41" s="21" t="str">
        <f t="shared" si="0"/>
        <v/>
      </c>
      <c r="G41" s="23">
        <f t="shared" si="3"/>
        <v>0</v>
      </c>
      <c r="I41" s="24" t="s">
        <v>236</v>
      </c>
      <c r="J41" s="24" t="s">
        <v>237</v>
      </c>
      <c r="K41" s="24" t="s">
        <v>238</v>
      </c>
      <c r="L41" s="24">
        <v>2.86</v>
      </c>
      <c r="M41">
        <f t="shared" si="1"/>
        <v>2.86</v>
      </c>
      <c r="N41" t="str">
        <f t="shared" si="2"/>
        <v/>
      </c>
    </row>
    <row r="42" spans="1:14" ht="18.75" customHeight="1" x14ac:dyDescent="0.4">
      <c r="A42" s="25" t="s">
        <v>239</v>
      </c>
      <c r="B42" s="21" t="s">
        <v>240</v>
      </c>
      <c r="C42" s="22"/>
      <c r="D42" s="26" t="s">
        <v>49</v>
      </c>
      <c r="E42" s="26" t="s">
        <v>50</v>
      </c>
      <c r="F42" s="21" t="str">
        <f t="shared" si="0"/>
        <v/>
      </c>
      <c r="G42" s="23">
        <f t="shared" si="3"/>
        <v>0</v>
      </c>
      <c r="I42" s="24" t="s">
        <v>241</v>
      </c>
      <c r="J42" s="24" t="s">
        <v>242</v>
      </c>
      <c r="K42" s="24" t="s">
        <v>95</v>
      </c>
      <c r="L42" s="24">
        <v>3.32</v>
      </c>
      <c r="M42">
        <f t="shared" si="1"/>
        <v>3.32</v>
      </c>
      <c r="N42" t="str">
        <f t="shared" si="2"/>
        <v/>
      </c>
    </row>
    <row r="43" spans="1:14" ht="18.75" customHeight="1" x14ac:dyDescent="0.4">
      <c r="A43" s="25" t="s">
        <v>243</v>
      </c>
      <c r="B43" s="21" t="s">
        <v>244</v>
      </c>
      <c r="C43" s="22"/>
      <c r="D43" s="26" t="s">
        <v>65</v>
      </c>
      <c r="E43" s="26" t="s">
        <v>171</v>
      </c>
      <c r="F43" s="21" t="str">
        <f t="shared" si="0"/>
        <v>FRAGILES</v>
      </c>
      <c r="G43" s="23">
        <f t="shared" si="3"/>
        <v>1</v>
      </c>
      <c r="I43" s="24" t="s">
        <v>245</v>
      </c>
      <c r="J43" s="24" t="s">
        <v>246</v>
      </c>
      <c r="K43" s="24" t="s">
        <v>247</v>
      </c>
      <c r="L43" s="24">
        <v>3.44</v>
      </c>
      <c r="M43">
        <f t="shared" si="1"/>
        <v>3.44</v>
      </c>
      <c r="N43" t="str">
        <f t="shared" si="2"/>
        <v/>
      </c>
    </row>
    <row r="44" spans="1:14" ht="18.75" customHeight="1" x14ac:dyDescent="0.4">
      <c r="A44" s="25" t="s">
        <v>248</v>
      </c>
      <c r="B44" s="21" t="s">
        <v>249</v>
      </c>
      <c r="C44" s="22"/>
      <c r="D44" s="26" t="s">
        <v>65</v>
      </c>
      <c r="E44" s="26" t="s">
        <v>66</v>
      </c>
      <c r="F44" s="21" t="str">
        <f t="shared" si="0"/>
        <v/>
      </c>
      <c r="G44" s="23">
        <f t="shared" si="3"/>
        <v>0</v>
      </c>
      <c r="I44" s="24" t="s">
        <v>250</v>
      </c>
      <c r="J44" s="24" t="s">
        <v>251</v>
      </c>
      <c r="K44" s="24" t="s">
        <v>100</v>
      </c>
      <c r="L44" s="24">
        <v>3.11</v>
      </c>
      <c r="M44">
        <f t="shared" si="1"/>
        <v>3.11</v>
      </c>
      <c r="N44" t="str">
        <f t="shared" si="2"/>
        <v/>
      </c>
    </row>
    <row r="45" spans="1:14" ht="18.75" customHeight="1" x14ac:dyDescent="0.4">
      <c r="A45" s="25" t="s">
        <v>252</v>
      </c>
      <c r="B45" s="21" t="s">
        <v>253</v>
      </c>
      <c r="C45" s="22"/>
      <c r="D45" s="26" t="s">
        <v>72</v>
      </c>
      <c r="E45" s="26" t="s">
        <v>73</v>
      </c>
      <c r="F45" s="21" t="str">
        <f t="shared" si="0"/>
        <v/>
      </c>
      <c r="G45" s="23">
        <f t="shared" si="3"/>
        <v>0</v>
      </c>
      <c r="I45" s="24" t="s">
        <v>254</v>
      </c>
      <c r="J45" s="24" t="s">
        <v>255</v>
      </c>
      <c r="K45" s="24" t="s">
        <v>256</v>
      </c>
      <c r="L45" s="24">
        <v>3.87</v>
      </c>
      <c r="M45">
        <f t="shared" si="1"/>
        <v>3.87</v>
      </c>
      <c r="N45" t="str">
        <f t="shared" si="2"/>
        <v>FRAGILES</v>
      </c>
    </row>
    <row r="46" spans="1:14" ht="18.75" customHeight="1" x14ac:dyDescent="0.4">
      <c r="A46" s="25" t="s">
        <v>257</v>
      </c>
      <c r="B46" s="21" t="s">
        <v>258</v>
      </c>
      <c r="C46" s="22"/>
      <c r="D46" s="26" t="s">
        <v>90</v>
      </c>
      <c r="E46" s="26" t="s">
        <v>165</v>
      </c>
      <c r="F46" s="21" t="str">
        <f t="shared" si="0"/>
        <v>FRAGILES</v>
      </c>
      <c r="G46" s="23">
        <f t="shared" si="3"/>
        <v>1</v>
      </c>
      <c r="I46" s="24" t="s">
        <v>259</v>
      </c>
      <c r="J46" s="24" t="s">
        <v>260</v>
      </c>
      <c r="K46" s="24" t="s">
        <v>104</v>
      </c>
      <c r="L46" s="24">
        <v>3.41</v>
      </c>
      <c r="M46">
        <f t="shared" si="1"/>
        <v>3.41</v>
      </c>
      <c r="N46" t="str">
        <f t="shared" si="2"/>
        <v/>
      </c>
    </row>
    <row r="47" spans="1:14" ht="18.75" customHeight="1" x14ac:dyDescent="0.4">
      <c r="A47" s="25" t="s">
        <v>261</v>
      </c>
      <c r="B47" s="21" t="s">
        <v>262</v>
      </c>
      <c r="C47" s="22"/>
      <c r="D47" s="26" t="s">
        <v>90</v>
      </c>
      <c r="E47" s="26" t="s">
        <v>165</v>
      </c>
      <c r="F47" s="21" t="str">
        <f t="shared" si="0"/>
        <v/>
      </c>
      <c r="G47" s="23">
        <f t="shared" si="3"/>
        <v>0</v>
      </c>
      <c r="I47" s="24" t="s">
        <v>263</v>
      </c>
      <c r="J47" s="24" t="s">
        <v>264</v>
      </c>
      <c r="K47" s="24" t="s">
        <v>265</v>
      </c>
      <c r="L47" s="24">
        <v>3.29</v>
      </c>
      <c r="M47">
        <f t="shared" si="1"/>
        <v>3.29</v>
      </c>
      <c r="N47" t="str">
        <f t="shared" si="2"/>
        <v/>
      </c>
    </row>
    <row r="48" spans="1:14" ht="18.75" customHeight="1" x14ac:dyDescent="0.4">
      <c r="A48" s="25" t="s">
        <v>266</v>
      </c>
      <c r="B48" s="21" t="s">
        <v>267</v>
      </c>
      <c r="C48" s="22"/>
      <c r="D48" s="26" t="s">
        <v>65</v>
      </c>
      <c r="E48" s="26" t="s">
        <v>171</v>
      </c>
      <c r="F48" s="21" t="str">
        <f t="shared" si="0"/>
        <v/>
      </c>
      <c r="G48" s="23">
        <f t="shared" si="3"/>
        <v>0</v>
      </c>
      <c r="I48" s="24" t="s">
        <v>268</v>
      </c>
      <c r="J48" s="24" t="s">
        <v>269</v>
      </c>
      <c r="K48" s="24" t="s">
        <v>270</v>
      </c>
      <c r="L48" s="24">
        <v>2.44</v>
      </c>
      <c r="M48">
        <f t="shared" si="1"/>
        <v>2.44</v>
      </c>
      <c r="N48" t="str">
        <f t="shared" si="2"/>
        <v/>
      </c>
    </row>
    <row r="49" spans="1:14" ht="18.75" customHeight="1" x14ac:dyDescent="0.4">
      <c r="A49" s="25" t="s">
        <v>271</v>
      </c>
      <c r="B49" s="21" t="s">
        <v>272</v>
      </c>
      <c r="C49" s="22"/>
      <c r="D49" s="26" t="s">
        <v>37</v>
      </c>
      <c r="E49" s="26" t="s">
        <v>44</v>
      </c>
      <c r="F49" s="21" t="str">
        <f t="shared" si="0"/>
        <v/>
      </c>
      <c r="G49" s="23">
        <f t="shared" si="3"/>
        <v>0</v>
      </c>
      <c r="I49" s="24" t="s">
        <v>273</v>
      </c>
      <c r="J49" s="24" t="s">
        <v>274</v>
      </c>
      <c r="K49" s="24" t="s">
        <v>108</v>
      </c>
      <c r="L49" s="24">
        <v>4.21</v>
      </c>
      <c r="M49">
        <f t="shared" si="1"/>
        <v>4.21</v>
      </c>
      <c r="N49" t="str">
        <f t="shared" si="2"/>
        <v>FRAGILES</v>
      </c>
    </row>
    <row r="50" spans="1:14" ht="18.75" customHeight="1" x14ac:dyDescent="0.4">
      <c r="A50" s="25" t="s">
        <v>275</v>
      </c>
      <c r="B50" s="21" t="s">
        <v>276</v>
      </c>
      <c r="C50" s="22"/>
      <c r="D50" s="26" t="s">
        <v>49</v>
      </c>
      <c r="E50" s="26" t="s">
        <v>50</v>
      </c>
      <c r="F50" s="21" t="str">
        <f t="shared" si="0"/>
        <v/>
      </c>
      <c r="G50" s="23">
        <f t="shared" si="3"/>
        <v>0</v>
      </c>
      <c r="I50" s="24" t="s">
        <v>277</v>
      </c>
      <c r="J50" s="24" t="s">
        <v>278</v>
      </c>
      <c r="K50" s="24" t="s">
        <v>114</v>
      </c>
      <c r="L50" s="24">
        <v>2.82</v>
      </c>
      <c r="M50">
        <f t="shared" si="1"/>
        <v>2.82</v>
      </c>
      <c r="N50" t="str">
        <f t="shared" si="2"/>
        <v/>
      </c>
    </row>
    <row r="51" spans="1:14" ht="18.75" customHeight="1" x14ac:dyDescent="0.4">
      <c r="A51" s="25" t="s">
        <v>279</v>
      </c>
      <c r="B51" s="21" t="s">
        <v>280</v>
      </c>
      <c r="C51" s="22"/>
      <c r="D51" s="26" t="s">
        <v>72</v>
      </c>
      <c r="E51" s="26" t="s">
        <v>73</v>
      </c>
      <c r="F51" s="21" t="str">
        <f t="shared" si="0"/>
        <v/>
      </c>
      <c r="G51" s="23">
        <f t="shared" si="3"/>
        <v>0</v>
      </c>
      <c r="I51" s="24" t="s">
        <v>281</v>
      </c>
      <c r="J51" s="24" t="s">
        <v>282</v>
      </c>
      <c r="K51" s="24" t="s">
        <v>283</v>
      </c>
      <c r="L51" s="24">
        <v>3.62</v>
      </c>
      <c r="M51">
        <f t="shared" si="1"/>
        <v>3.62</v>
      </c>
      <c r="N51" t="str">
        <f t="shared" si="2"/>
        <v/>
      </c>
    </row>
    <row r="52" spans="1:14" ht="18.75" customHeight="1" x14ac:dyDescent="0.4">
      <c r="A52" s="25" t="s">
        <v>284</v>
      </c>
      <c r="B52" s="21" t="s">
        <v>285</v>
      </c>
      <c r="C52" s="22"/>
      <c r="D52" s="26" t="s">
        <v>72</v>
      </c>
      <c r="E52" s="26" t="s">
        <v>73</v>
      </c>
      <c r="F52" s="21" t="str">
        <f t="shared" si="0"/>
        <v/>
      </c>
      <c r="G52" s="23">
        <f t="shared" si="3"/>
        <v>0</v>
      </c>
      <c r="I52" s="24" t="s">
        <v>286</v>
      </c>
      <c r="J52" s="24" t="s">
        <v>287</v>
      </c>
      <c r="K52" s="24" t="s">
        <v>288</v>
      </c>
      <c r="L52" s="24">
        <v>2.6</v>
      </c>
      <c r="M52">
        <f t="shared" si="1"/>
        <v>2.6</v>
      </c>
      <c r="N52" t="str">
        <f t="shared" si="2"/>
        <v/>
      </c>
    </row>
    <row r="53" spans="1:14" ht="18.75" customHeight="1" x14ac:dyDescent="0.4">
      <c r="A53" s="25" t="s">
        <v>289</v>
      </c>
      <c r="B53" s="21" t="s">
        <v>290</v>
      </c>
      <c r="C53" s="22"/>
      <c r="D53" s="26" t="s">
        <v>90</v>
      </c>
      <c r="E53" s="26" t="s">
        <v>91</v>
      </c>
      <c r="F53" s="21" t="str">
        <f t="shared" si="0"/>
        <v/>
      </c>
      <c r="G53" s="23">
        <f t="shared" si="3"/>
        <v>0</v>
      </c>
      <c r="I53" s="24" t="s">
        <v>291</v>
      </c>
      <c r="J53" s="24" t="s">
        <v>292</v>
      </c>
      <c r="K53" s="24" t="s">
        <v>293</v>
      </c>
      <c r="L53" s="24">
        <v>3.34</v>
      </c>
      <c r="M53">
        <f t="shared" si="1"/>
        <v>3.34</v>
      </c>
      <c r="N53" t="str">
        <f t="shared" si="2"/>
        <v/>
      </c>
    </row>
    <row r="54" spans="1:14" ht="18.75" customHeight="1" x14ac:dyDescent="0.4">
      <c r="A54" s="25" t="s">
        <v>294</v>
      </c>
      <c r="B54" s="21" t="s">
        <v>295</v>
      </c>
      <c r="C54" s="22"/>
      <c r="D54" s="26" t="s">
        <v>65</v>
      </c>
      <c r="E54" s="26" t="s">
        <v>171</v>
      </c>
      <c r="F54" s="21" t="str">
        <f t="shared" si="0"/>
        <v/>
      </c>
      <c r="G54" s="23">
        <f t="shared" si="3"/>
        <v>0</v>
      </c>
      <c r="I54" s="24" t="s">
        <v>296</v>
      </c>
      <c r="J54" s="24" t="s">
        <v>297</v>
      </c>
      <c r="K54" s="24" t="s">
        <v>119</v>
      </c>
      <c r="L54" s="24">
        <v>3.75</v>
      </c>
      <c r="M54">
        <f t="shared" si="1"/>
        <v>3.75</v>
      </c>
      <c r="N54" t="str">
        <f t="shared" si="2"/>
        <v/>
      </c>
    </row>
    <row r="55" spans="1:14" ht="18.75" customHeight="1" x14ac:dyDescent="0.4">
      <c r="A55" s="25" t="s">
        <v>298</v>
      </c>
      <c r="B55" s="21" t="s">
        <v>299</v>
      </c>
      <c r="C55" s="22"/>
      <c r="D55" s="26" t="s">
        <v>37</v>
      </c>
      <c r="E55" s="26" t="s">
        <v>196</v>
      </c>
      <c r="F55" s="21" t="str">
        <f t="shared" si="0"/>
        <v/>
      </c>
      <c r="G55" s="23">
        <f t="shared" si="3"/>
        <v>0</v>
      </c>
      <c r="I55" s="24" t="s">
        <v>300</v>
      </c>
      <c r="J55" s="24" t="s">
        <v>301</v>
      </c>
      <c r="K55" s="24" t="s">
        <v>124</v>
      </c>
      <c r="L55" s="24">
        <v>2.74</v>
      </c>
      <c r="M55">
        <f t="shared" si="1"/>
        <v>2.74</v>
      </c>
      <c r="N55" t="str">
        <f t="shared" si="2"/>
        <v/>
      </c>
    </row>
    <row r="56" spans="1:14" ht="18.75" customHeight="1" x14ac:dyDescent="0.4">
      <c r="A56" s="25" t="s">
        <v>302</v>
      </c>
      <c r="B56" s="21" t="s">
        <v>303</v>
      </c>
      <c r="C56" s="22"/>
      <c r="D56" s="26" t="s">
        <v>149</v>
      </c>
      <c r="E56" s="26" t="s">
        <v>150</v>
      </c>
      <c r="F56" s="21" t="str">
        <f t="shared" si="0"/>
        <v>FRAGILES</v>
      </c>
      <c r="G56" s="23">
        <f t="shared" si="3"/>
        <v>1</v>
      </c>
      <c r="I56" s="24" t="s">
        <v>304</v>
      </c>
      <c r="J56" s="24" t="s">
        <v>305</v>
      </c>
      <c r="K56" s="24" t="s">
        <v>306</v>
      </c>
      <c r="L56" s="24">
        <v>2.64</v>
      </c>
      <c r="M56">
        <f t="shared" si="1"/>
        <v>2.64</v>
      </c>
      <c r="N56" t="str">
        <f t="shared" si="2"/>
        <v/>
      </c>
    </row>
    <row r="57" spans="1:14" ht="18.75" customHeight="1" x14ac:dyDescent="0.4">
      <c r="A57" s="25" t="s">
        <v>307</v>
      </c>
      <c r="B57" s="21" t="s">
        <v>308</v>
      </c>
      <c r="C57" s="22"/>
      <c r="D57" s="26" t="s">
        <v>149</v>
      </c>
      <c r="E57" s="26" t="s">
        <v>150</v>
      </c>
      <c r="F57" s="21" t="str">
        <f t="shared" si="0"/>
        <v/>
      </c>
      <c r="G57" s="23">
        <f t="shared" si="3"/>
        <v>0</v>
      </c>
      <c r="I57" s="24" t="s">
        <v>309</v>
      </c>
      <c r="J57" s="24" t="s">
        <v>127</v>
      </c>
      <c r="K57" s="24" t="s">
        <v>129</v>
      </c>
      <c r="L57" s="24">
        <v>2.94</v>
      </c>
      <c r="M57">
        <f t="shared" si="1"/>
        <v>2.94</v>
      </c>
      <c r="N57" t="str">
        <f t="shared" si="2"/>
        <v/>
      </c>
    </row>
    <row r="58" spans="1:14" ht="18.75" customHeight="1" x14ac:dyDescent="0.4">
      <c r="A58" s="25" t="s">
        <v>310</v>
      </c>
      <c r="B58" s="21" t="s">
        <v>311</v>
      </c>
      <c r="C58" s="22"/>
      <c r="D58" s="26" t="s">
        <v>65</v>
      </c>
      <c r="E58" s="26" t="s">
        <v>171</v>
      </c>
      <c r="F58" s="21" t="str">
        <f t="shared" si="0"/>
        <v/>
      </c>
      <c r="G58" s="23">
        <f t="shared" si="3"/>
        <v>0</v>
      </c>
      <c r="I58" s="24" t="s">
        <v>312</v>
      </c>
      <c r="J58" s="24" t="s">
        <v>313</v>
      </c>
      <c r="K58" s="24" t="s">
        <v>134</v>
      </c>
      <c r="L58" s="24">
        <v>4.08</v>
      </c>
      <c r="M58">
        <f t="shared" si="1"/>
        <v>4.08</v>
      </c>
      <c r="N58" t="str">
        <f t="shared" si="2"/>
        <v>FRAGILES</v>
      </c>
    </row>
    <row r="59" spans="1:14" ht="18.75" customHeight="1" x14ac:dyDescent="0.4">
      <c r="A59" s="25" t="s">
        <v>314</v>
      </c>
      <c r="B59" s="21" t="s">
        <v>315</v>
      </c>
      <c r="C59" s="22"/>
      <c r="D59" s="26" t="s">
        <v>90</v>
      </c>
      <c r="E59" s="26" t="s">
        <v>110</v>
      </c>
      <c r="F59" s="21" t="str">
        <f t="shared" si="0"/>
        <v>FRAGILES</v>
      </c>
      <c r="G59" s="23">
        <f t="shared" si="3"/>
        <v>1</v>
      </c>
      <c r="I59" s="24" t="s">
        <v>316</v>
      </c>
      <c r="J59" s="24" t="s">
        <v>317</v>
      </c>
      <c r="K59" s="24" t="s">
        <v>318</v>
      </c>
      <c r="L59" s="24">
        <v>3.06</v>
      </c>
      <c r="M59">
        <f t="shared" si="1"/>
        <v>3.06</v>
      </c>
      <c r="N59" t="str">
        <f t="shared" si="2"/>
        <v/>
      </c>
    </row>
    <row r="60" spans="1:14" ht="18.75" customHeight="1" x14ac:dyDescent="0.4">
      <c r="A60" s="25" t="s">
        <v>319</v>
      </c>
      <c r="B60" s="21" t="s">
        <v>320</v>
      </c>
      <c r="C60" s="22"/>
      <c r="D60" s="26" t="s">
        <v>49</v>
      </c>
      <c r="E60" s="26" t="s">
        <v>50</v>
      </c>
      <c r="F60" s="21" t="str">
        <f t="shared" si="0"/>
        <v/>
      </c>
      <c r="G60" s="23">
        <f t="shared" si="3"/>
        <v>0</v>
      </c>
      <c r="I60" s="24" t="s">
        <v>321</v>
      </c>
      <c r="J60" s="24" t="s">
        <v>322</v>
      </c>
      <c r="K60" s="24" t="s">
        <v>323</v>
      </c>
      <c r="L60" s="24">
        <v>2.04</v>
      </c>
      <c r="M60">
        <f t="shared" si="1"/>
        <v>2.04</v>
      </c>
      <c r="N60" t="str">
        <f t="shared" si="2"/>
        <v/>
      </c>
    </row>
    <row r="61" spans="1:14" ht="18.75" customHeight="1" x14ac:dyDescent="0.4">
      <c r="A61" s="25" t="s">
        <v>324</v>
      </c>
      <c r="B61" s="21" t="s">
        <v>325</v>
      </c>
      <c r="C61" s="22"/>
      <c r="D61" s="26" t="s">
        <v>149</v>
      </c>
      <c r="E61" s="26" t="s">
        <v>150</v>
      </c>
      <c r="F61" s="21" t="str">
        <f t="shared" si="0"/>
        <v/>
      </c>
      <c r="G61" s="23">
        <f t="shared" si="3"/>
        <v>0</v>
      </c>
      <c r="I61" s="24" t="s">
        <v>326</v>
      </c>
      <c r="J61" s="24" t="s">
        <v>327</v>
      </c>
      <c r="K61" s="24" t="s">
        <v>328</v>
      </c>
      <c r="L61" s="24">
        <v>2.4300000000000002</v>
      </c>
      <c r="M61">
        <f t="shared" si="1"/>
        <v>2.4300000000000002</v>
      </c>
      <c r="N61" t="str">
        <f t="shared" si="2"/>
        <v/>
      </c>
    </row>
    <row r="62" spans="1:14" ht="18.75" customHeight="1" x14ac:dyDescent="0.4">
      <c r="A62" s="25" t="s">
        <v>329</v>
      </c>
      <c r="B62" s="21" t="s">
        <v>330</v>
      </c>
      <c r="C62" s="22"/>
      <c r="D62" s="26" t="s">
        <v>65</v>
      </c>
      <c r="E62" s="26" t="s">
        <v>171</v>
      </c>
      <c r="F62" s="21" t="str">
        <f t="shared" si="0"/>
        <v/>
      </c>
      <c r="G62" s="23">
        <f t="shared" si="3"/>
        <v>0</v>
      </c>
      <c r="I62" s="24" t="s">
        <v>331</v>
      </c>
      <c r="J62" s="24" t="s">
        <v>332</v>
      </c>
      <c r="K62" s="24" t="s">
        <v>333</v>
      </c>
      <c r="L62" s="24">
        <v>2.65</v>
      </c>
      <c r="M62">
        <f t="shared" si="1"/>
        <v>2.65</v>
      </c>
      <c r="N62" t="str">
        <f t="shared" si="2"/>
        <v/>
      </c>
    </row>
    <row r="63" spans="1:14" ht="18.75" customHeight="1" x14ac:dyDescent="0.4">
      <c r="A63" s="25" t="s">
        <v>334</v>
      </c>
      <c r="B63" s="21" t="s">
        <v>335</v>
      </c>
      <c r="C63" s="22"/>
      <c r="D63" s="26" t="s">
        <v>90</v>
      </c>
      <c r="E63" s="26" t="s">
        <v>91</v>
      </c>
      <c r="F63" s="21" t="str">
        <f t="shared" si="0"/>
        <v/>
      </c>
      <c r="G63" s="23">
        <f t="shared" si="3"/>
        <v>0</v>
      </c>
      <c r="I63" s="24" t="s">
        <v>336</v>
      </c>
      <c r="J63" s="24" t="s">
        <v>337</v>
      </c>
      <c r="K63" s="24" t="s">
        <v>138</v>
      </c>
      <c r="L63" s="24">
        <v>3.42</v>
      </c>
      <c r="M63">
        <f t="shared" si="1"/>
        <v>3.42</v>
      </c>
      <c r="N63" t="str">
        <f t="shared" si="2"/>
        <v/>
      </c>
    </row>
    <row r="64" spans="1:14" ht="18.75" customHeight="1" x14ac:dyDescent="0.4">
      <c r="A64" s="25" t="s">
        <v>338</v>
      </c>
      <c r="B64" s="21" t="s">
        <v>339</v>
      </c>
      <c r="C64" s="22"/>
      <c r="D64" s="26" t="s">
        <v>90</v>
      </c>
      <c r="E64" s="26" t="s">
        <v>165</v>
      </c>
      <c r="F64" s="21" t="str">
        <f t="shared" si="0"/>
        <v/>
      </c>
      <c r="G64" s="23">
        <f t="shared" si="3"/>
        <v>0</v>
      </c>
      <c r="I64" s="24" t="s">
        <v>340</v>
      </c>
      <c r="J64" s="24" t="s">
        <v>341</v>
      </c>
      <c r="K64" s="24" t="s">
        <v>342</v>
      </c>
      <c r="L64" s="24">
        <v>2.91</v>
      </c>
      <c r="M64">
        <f t="shared" si="1"/>
        <v>2.91</v>
      </c>
      <c r="N64" t="str">
        <f t="shared" si="2"/>
        <v/>
      </c>
    </row>
    <row r="65" spans="1:14" ht="18.75" customHeight="1" x14ac:dyDescent="0.4">
      <c r="A65" s="25" t="s">
        <v>343</v>
      </c>
      <c r="B65" s="21" t="s">
        <v>344</v>
      </c>
      <c r="C65" s="22"/>
      <c r="D65" s="26" t="s">
        <v>90</v>
      </c>
      <c r="E65" s="26" t="s">
        <v>110</v>
      </c>
      <c r="F65" s="21" t="str">
        <f t="shared" si="0"/>
        <v>FRAGILES</v>
      </c>
      <c r="G65" s="23">
        <f t="shared" si="3"/>
        <v>1</v>
      </c>
      <c r="I65" s="24" t="s">
        <v>345</v>
      </c>
      <c r="J65" s="24" t="s">
        <v>346</v>
      </c>
      <c r="K65" s="24" t="s">
        <v>347</v>
      </c>
      <c r="L65" s="24">
        <v>2.63</v>
      </c>
      <c r="M65">
        <f t="shared" si="1"/>
        <v>2.63</v>
      </c>
      <c r="N65" t="str">
        <f t="shared" si="2"/>
        <v/>
      </c>
    </row>
    <row r="66" spans="1:14" ht="18.75" customHeight="1" x14ac:dyDescent="0.4">
      <c r="A66" s="25" t="s">
        <v>348</v>
      </c>
      <c r="B66" s="21" t="s">
        <v>349</v>
      </c>
      <c r="C66" s="22"/>
      <c r="D66" s="26" t="s">
        <v>90</v>
      </c>
      <c r="E66" s="26" t="s">
        <v>91</v>
      </c>
      <c r="F66" s="21" t="str">
        <f t="shared" si="0"/>
        <v>FRAGILES</v>
      </c>
      <c r="G66" s="23">
        <f t="shared" si="3"/>
        <v>1</v>
      </c>
      <c r="I66" s="24" t="s">
        <v>350</v>
      </c>
      <c r="J66" s="24" t="s">
        <v>351</v>
      </c>
      <c r="K66" s="24" t="s">
        <v>352</v>
      </c>
      <c r="L66" s="24">
        <v>3.48</v>
      </c>
      <c r="M66">
        <f t="shared" si="1"/>
        <v>3.48</v>
      </c>
      <c r="N66" t="str">
        <f t="shared" si="2"/>
        <v/>
      </c>
    </row>
    <row r="67" spans="1:14" ht="18.75" customHeight="1" x14ac:dyDescent="0.4">
      <c r="A67" s="25" t="s">
        <v>353</v>
      </c>
      <c r="B67" s="21" t="s">
        <v>354</v>
      </c>
      <c r="C67" s="22"/>
      <c r="D67" s="26" t="s">
        <v>65</v>
      </c>
      <c r="E67" s="26" t="s">
        <v>66</v>
      </c>
      <c r="F67" s="21" t="str">
        <f t="shared" si="0"/>
        <v/>
      </c>
      <c r="G67" s="23">
        <f t="shared" si="3"/>
        <v>0</v>
      </c>
      <c r="I67" s="24" t="s">
        <v>355</v>
      </c>
      <c r="J67" s="24" t="s">
        <v>356</v>
      </c>
      <c r="K67" s="24" t="s">
        <v>357</v>
      </c>
      <c r="L67" s="24">
        <v>4.04</v>
      </c>
      <c r="M67">
        <f t="shared" si="1"/>
        <v>4.04</v>
      </c>
      <c r="N67" t="str">
        <f t="shared" si="2"/>
        <v>FRAGILES</v>
      </c>
    </row>
    <row r="68" spans="1:14" ht="18.75" customHeight="1" x14ac:dyDescent="0.4">
      <c r="A68" s="25" t="s">
        <v>358</v>
      </c>
      <c r="B68" s="21" t="s">
        <v>359</v>
      </c>
      <c r="C68" s="22"/>
      <c r="D68" s="26" t="s">
        <v>90</v>
      </c>
      <c r="E68" s="26" t="s">
        <v>165</v>
      </c>
      <c r="F68" s="21" t="str">
        <f t="shared" ref="F68:F131" si="4">VLOOKUP(A68,K:N,4,FALSE)</f>
        <v/>
      </c>
      <c r="G68" s="23">
        <f t="shared" si="3"/>
        <v>0</v>
      </c>
      <c r="I68" s="24" t="s">
        <v>360</v>
      </c>
      <c r="J68" s="24" t="s">
        <v>361</v>
      </c>
      <c r="K68" s="24" t="s">
        <v>362</v>
      </c>
      <c r="L68" s="24">
        <v>3.74</v>
      </c>
      <c r="M68">
        <f t="shared" ref="M68:M131" si="5">L68+0</f>
        <v>3.74</v>
      </c>
      <c r="N68" t="str">
        <f t="shared" ref="N68:N131" si="6">IF(M68&gt;$M$1,"FRAGILES","")</f>
        <v/>
      </c>
    </row>
    <row r="69" spans="1:14" ht="18.75" customHeight="1" x14ac:dyDescent="0.4">
      <c r="A69" s="25" t="s">
        <v>363</v>
      </c>
      <c r="B69" s="21" t="s">
        <v>364</v>
      </c>
      <c r="C69" s="22"/>
      <c r="D69" s="26" t="s">
        <v>149</v>
      </c>
      <c r="E69" s="26" t="s">
        <v>150</v>
      </c>
      <c r="F69" s="21" t="str">
        <f t="shared" si="4"/>
        <v/>
      </c>
      <c r="G69" s="23">
        <f t="shared" ref="G69:G132" si="7">IF(F69="fragiles",1,0)</f>
        <v>0</v>
      </c>
      <c r="I69" s="24" t="s">
        <v>365</v>
      </c>
      <c r="J69" s="24" t="s">
        <v>366</v>
      </c>
      <c r="K69" s="24" t="s">
        <v>367</v>
      </c>
      <c r="L69" s="24">
        <v>3.51</v>
      </c>
      <c r="M69">
        <f t="shared" si="5"/>
        <v>3.51</v>
      </c>
      <c r="N69" t="str">
        <f t="shared" si="6"/>
        <v/>
      </c>
    </row>
    <row r="70" spans="1:14" ht="18.75" customHeight="1" x14ac:dyDescent="0.4">
      <c r="A70" s="25" t="s">
        <v>368</v>
      </c>
      <c r="B70" s="21" t="s">
        <v>369</v>
      </c>
      <c r="C70" s="22"/>
      <c r="D70" s="26" t="s">
        <v>65</v>
      </c>
      <c r="E70" s="26" t="s">
        <v>171</v>
      </c>
      <c r="F70" s="21" t="str">
        <f t="shared" si="4"/>
        <v/>
      </c>
      <c r="G70" s="23">
        <f t="shared" si="7"/>
        <v>0</v>
      </c>
      <c r="I70" s="24" t="s">
        <v>370</v>
      </c>
      <c r="J70" s="24" t="s">
        <v>371</v>
      </c>
      <c r="K70" s="24" t="s">
        <v>142</v>
      </c>
      <c r="L70" s="24">
        <v>2.81</v>
      </c>
      <c r="M70">
        <f t="shared" si="5"/>
        <v>2.81</v>
      </c>
      <c r="N70" t="str">
        <f t="shared" si="6"/>
        <v/>
      </c>
    </row>
    <row r="71" spans="1:14" ht="18.75" customHeight="1" x14ac:dyDescent="0.4">
      <c r="A71" s="25" t="s">
        <v>372</v>
      </c>
      <c r="B71" s="21" t="s">
        <v>373</v>
      </c>
      <c r="C71" s="22"/>
      <c r="D71" s="26" t="s">
        <v>65</v>
      </c>
      <c r="E71" s="26" t="s">
        <v>171</v>
      </c>
      <c r="F71" s="21" t="str">
        <f t="shared" si="4"/>
        <v/>
      </c>
      <c r="G71" s="23">
        <f t="shared" si="7"/>
        <v>0</v>
      </c>
      <c r="I71" s="24" t="s">
        <v>374</v>
      </c>
      <c r="J71" s="24" t="s">
        <v>375</v>
      </c>
      <c r="K71" s="24" t="s">
        <v>376</v>
      </c>
      <c r="L71" s="24">
        <v>3.19</v>
      </c>
      <c r="M71">
        <f t="shared" si="5"/>
        <v>3.19</v>
      </c>
      <c r="N71" t="str">
        <f t="shared" si="6"/>
        <v/>
      </c>
    </row>
    <row r="72" spans="1:14" ht="18.75" customHeight="1" x14ac:dyDescent="0.4">
      <c r="A72" s="25" t="s">
        <v>377</v>
      </c>
      <c r="B72" s="21" t="s">
        <v>378</v>
      </c>
      <c r="C72" s="22"/>
      <c r="D72" s="26" t="s">
        <v>90</v>
      </c>
      <c r="E72" s="26" t="s">
        <v>110</v>
      </c>
      <c r="F72" s="21" t="str">
        <f t="shared" si="4"/>
        <v>FRAGILES</v>
      </c>
      <c r="G72" s="23">
        <f t="shared" si="7"/>
        <v>1</v>
      </c>
      <c r="I72" s="24" t="s">
        <v>379</v>
      </c>
      <c r="J72" s="24" t="s">
        <v>380</v>
      </c>
      <c r="K72" s="24" t="s">
        <v>381</v>
      </c>
      <c r="L72" s="24">
        <v>3.53</v>
      </c>
      <c r="M72">
        <f t="shared" si="5"/>
        <v>3.53</v>
      </c>
      <c r="N72" t="str">
        <f t="shared" si="6"/>
        <v/>
      </c>
    </row>
    <row r="73" spans="1:14" ht="18.75" customHeight="1" x14ac:dyDescent="0.4">
      <c r="A73" s="25" t="s">
        <v>382</v>
      </c>
      <c r="B73" s="21" t="s">
        <v>383</v>
      </c>
      <c r="C73" s="22"/>
      <c r="D73" s="26" t="s">
        <v>65</v>
      </c>
      <c r="E73" s="26" t="s">
        <v>171</v>
      </c>
      <c r="F73" s="21" t="str">
        <f t="shared" si="4"/>
        <v/>
      </c>
      <c r="G73" s="23">
        <f t="shared" si="7"/>
        <v>0</v>
      </c>
      <c r="I73" s="24" t="s">
        <v>384</v>
      </c>
      <c r="J73" s="24" t="s">
        <v>385</v>
      </c>
      <c r="K73" s="24" t="s">
        <v>386</v>
      </c>
      <c r="L73" s="24">
        <v>4.0199999999999996</v>
      </c>
      <c r="M73">
        <f t="shared" si="5"/>
        <v>4.0199999999999996</v>
      </c>
      <c r="N73" t="str">
        <f t="shared" si="6"/>
        <v>FRAGILES</v>
      </c>
    </row>
    <row r="74" spans="1:14" ht="18.75" customHeight="1" x14ac:dyDescent="0.4">
      <c r="A74" s="25" t="s">
        <v>387</v>
      </c>
      <c r="B74" s="21" t="s">
        <v>388</v>
      </c>
      <c r="C74" s="22"/>
      <c r="D74" s="26" t="s">
        <v>149</v>
      </c>
      <c r="E74" s="26" t="s">
        <v>150</v>
      </c>
      <c r="F74" s="21" t="str">
        <f t="shared" si="4"/>
        <v/>
      </c>
      <c r="G74" s="23">
        <f t="shared" si="7"/>
        <v>0</v>
      </c>
      <c r="I74" s="24" t="s">
        <v>389</v>
      </c>
      <c r="J74" s="24" t="s">
        <v>390</v>
      </c>
      <c r="K74" s="24" t="s">
        <v>391</v>
      </c>
      <c r="L74" s="24">
        <v>4.1100000000000003</v>
      </c>
      <c r="M74">
        <f t="shared" si="5"/>
        <v>4.1100000000000003</v>
      </c>
      <c r="N74" t="str">
        <f t="shared" si="6"/>
        <v>FRAGILES</v>
      </c>
    </row>
    <row r="75" spans="1:14" ht="18.75" customHeight="1" x14ac:dyDescent="0.4">
      <c r="A75" s="25" t="s">
        <v>392</v>
      </c>
      <c r="B75" s="21" t="s">
        <v>393</v>
      </c>
      <c r="C75" s="22"/>
      <c r="D75" s="26" t="s">
        <v>72</v>
      </c>
      <c r="E75" s="26" t="s">
        <v>73</v>
      </c>
      <c r="F75" s="21" t="str">
        <f t="shared" si="4"/>
        <v/>
      </c>
      <c r="G75" s="23">
        <f t="shared" si="7"/>
        <v>0</v>
      </c>
      <c r="I75" s="24" t="s">
        <v>394</v>
      </c>
      <c r="J75" s="24" t="s">
        <v>395</v>
      </c>
      <c r="K75" s="24" t="s">
        <v>396</v>
      </c>
      <c r="L75" s="24">
        <v>3.1</v>
      </c>
      <c r="M75">
        <f t="shared" si="5"/>
        <v>3.1</v>
      </c>
      <c r="N75" t="str">
        <f t="shared" si="6"/>
        <v/>
      </c>
    </row>
    <row r="76" spans="1:14" ht="18.75" customHeight="1" x14ac:dyDescent="0.4">
      <c r="A76" s="25" t="s">
        <v>397</v>
      </c>
      <c r="B76" s="21" t="s">
        <v>398</v>
      </c>
      <c r="C76" s="22"/>
      <c r="D76" s="26" t="s">
        <v>49</v>
      </c>
      <c r="E76" s="26" t="s">
        <v>50</v>
      </c>
      <c r="F76" s="21" t="str">
        <f t="shared" si="4"/>
        <v/>
      </c>
      <c r="G76" s="23">
        <f t="shared" si="7"/>
        <v>0</v>
      </c>
      <c r="I76" s="24" t="s">
        <v>399</v>
      </c>
      <c r="J76" s="24" t="s">
        <v>400</v>
      </c>
      <c r="K76" s="24" t="s">
        <v>401</v>
      </c>
      <c r="L76" s="24">
        <v>3.04</v>
      </c>
      <c r="M76">
        <f t="shared" si="5"/>
        <v>3.04</v>
      </c>
      <c r="N76" t="str">
        <f t="shared" si="6"/>
        <v/>
      </c>
    </row>
    <row r="77" spans="1:14" ht="18.75" customHeight="1" x14ac:dyDescent="0.4">
      <c r="A77" s="25" t="s">
        <v>402</v>
      </c>
      <c r="B77" s="21" t="s">
        <v>403</v>
      </c>
      <c r="C77" s="22"/>
      <c r="D77" s="26" t="s">
        <v>49</v>
      </c>
      <c r="E77" s="26" t="s">
        <v>50</v>
      </c>
      <c r="F77" s="21" t="str">
        <f t="shared" si="4"/>
        <v/>
      </c>
      <c r="G77" s="23">
        <f t="shared" si="7"/>
        <v>0</v>
      </c>
      <c r="I77" s="24" t="s">
        <v>404</v>
      </c>
      <c r="J77" s="24" t="s">
        <v>405</v>
      </c>
      <c r="K77" s="24" t="s">
        <v>406</v>
      </c>
      <c r="L77" s="24">
        <v>2.44</v>
      </c>
      <c r="M77">
        <f t="shared" si="5"/>
        <v>2.44</v>
      </c>
      <c r="N77" t="str">
        <f t="shared" si="6"/>
        <v/>
      </c>
    </row>
    <row r="78" spans="1:14" ht="18.75" customHeight="1" x14ac:dyDescent="0.4">
      <c r="A78" s="25" t="s">
        <v>407</v>
      </c>
      <c r="B78" s="21" t="s">
        <v>408</v>
      </c>
      <c r="C78" s="22"/>
      <c r="D78" s="26" t="s">
        <v>72</v>
      </c>
      <c r="E78" s="26" t="s">
        <v>73</v>
      </c>
      <c r="F78" s="21" t="str">
        <f t="shared" si="4"/>
        <v/>
      </c>
      <c r="G78" s="23">
        <f t="shared" si="7"/>
        <v>0</v>
      </c>
      <c r="I78" s="24" t="s">
        <v>409</v>
      </c>
      <c r="J78" s="24" t="s">
        <v>410</v>
      </c>
      <c r="K78" s="24" t="s">
        <v>411</v>
      </c>
      <c r="L78" s="24">
        <v>3.37</v>
      </c>
      <c r="M78">
        <f t="shared" si="5"/>
        <v>3.37</v>
      </c>
      <c r="N78" t="str">
        <f t="shared" si="6"/>
        <v/>
      </c>
    </row>
    <row r="79" spans="1:14" ht="18.75" customHeight="1" x14ac:dyDescent="0.4">
      <c r="A79" s="25" t="s">
        <v>412</v>
      </c>
      <c r="B79" s="21" t="s">
        <v>413</v>
      </c>
      <c r="C79" s="22"/>
      <c r="D79" s="26" t="s">
        <v>149</v>
      </c>
      <c r="E79" s="26" t="s">
        <v>150</v>
      </c>
      <c r="F79" s="21" t="str">
        <f t="shared" si="4"/>
        <v/>
      </c>
      <c r="G79" s="23">
        <f t="shared" si="7"/>
        <v>0</v>
      </c>
      <c r="I79" s="24" t="s">
        <v>414</v>
      </c>
      <c r="J79" s="24" t="s">
        <v>415</v>
      </c>
      <c r="K79" s="24" t="s">
        <v>416</v>
      </c>
      <c r="L79" s="24">
        <v>4.03</v>
      </c>
      <c r="M79">
        <f t="shared" si="5"/>
        <v>4.03</v>
      </c>
      <c r="N79" t="str">
        <f t="shared" si="6"/>
        <v>FRAGILES</v>
      </c>
    </row>
    <row r="80" spans="1:14" ht="18.75" customHeight="1" x14ac:dyDescent="0.4">
      <c r="A80" s="25" t="s">
        <v>417</v>
      </c>
      <c r="B80" s="21" t="s">
        <v>418</v>
      </c>
      <c r="C80" s="22"/>
      <c r="D80" s="26" t="s">
        <v>149</v>
      </c>
      <c r="E80" s="26" t="s">
        <v>150</v>
      </c>
      <c r="F80" s="21" t="str">
        <f t="shared" si="4"/>
        <v/>
      </c>
      <c r="G80" s="23">
        <f t="shared" si="7"/>
        <v>0</v>
      </c>
      <c r="I80" s="24" t="s">
        <v>419</v>
      </c>
      <c r="J80" s="24" t="s">
        <v>420</v>
      </c>
      <c r="K80" s="24" t="s">
        <v>147</v>
      </c>
      <c r="L80" s="24">
        <v>2.35</v>
      </c>
      <c r="M80">
        <f t="shared" si="5"/>
        <v>2.35</v>
      </c>
      <c r="N80" t="str">
        <f t="shared" si="6"/>
        <v/>
      </c>
    </row>
    <row r="81" spans="1:14" ht="18.75" customHeight="1" x14ac:dyDescent="0.4">
      <c r="A81" s="25" t="s">
        <v>421</v>
      </c>
      <c r="B81" s="21" t="s">
        <v>422</v>
      </c>
      <c r="C81" s="22"/>
      <c r="D81" s="26" t="s">
        <v>65</v>
      </c>
      <c r="E81" s="26" t="s">
        <v>171</v>
      </c>
      <c r="F81" s="21" t="str">
        <f t="shared" si="4"/>
        <v>FRAGILES</v>
      </c>
      <c r="G81" s="23">
        <f t="shared" si="7"/>
        <v>1</v>
      </c>
      <c r="I81" s="24" t="s">
        <v>423</v>
      </c>
      <c r="J81" s="24" t="s">
        <v>424</v>
      </c>
      <c r="K81" s="24" t="s">
        <v>153</v>
      </c>
      <c r="L81" s="24">
        <v>3.45</v>
      </c>
      <c r="M81">
        <f t="shared" si="5"/>
        <v>3.45</v>
      </c>
      <c r="N81" t="str">
        <f t="shared" si="6"/>
        <v/>
      </c>
    </row>
    <row r="82" spans="1:14" ht="18.75" customHeight="1" x14ac:dyDescent="0.4">
      <c r="A82" s="25" t="s">
        <v>425</v>
      </c>
      <c r="B82" s="21" t="s">
        <v>426</v>
      </c>
      <c r="C82" s="22"/>
      <c r="D82" s="26" t="s">
        <v>90</v>
      </c>
      <c r="E82" s="26" t="s">
        <v>165</v>
      </c>
      <c r="F82" s="21" t="str">
        <f t="shared" si="4"/>
        <v/>
      </c>
      <c r="G82" s="23">
        <f t="shared" si="7"/>
        <v>0</v>
      </c>
      <c r="I82" s="24" t="s">
        <v>427</v>
      </c>
      <c r="J82" s="24" t="s">
        <v>428</v>
      </c>
      <c r="K82" s="24" t="s">
        <v>429</v>
      </c>
      <c r="L82" s="24">
        <v>3.98</v>
      </c>
      <c r="M82">
        <f t="shared" si="5"/>
        <v>3.98</v>
      </c>
      <c r="N82" t="str">
        <f t="shared" si="6"/>
        <v>FRAGILES</v>
      </c>
    </row>
    <row r="83" spans="1:14" ht="18.75" customHeight="1" x14ac:dyDescent="0.4">
      <c r="A83" s="25" t="s">
        <v>430</v>
      </c>
      <c r="B83" s="21" t="s">
        <v>431</v>
      </c>
      <c r="C83" s="22"/>
      <c r="D83" s="26" t="s">
        <v>90</v>
      </c>
      <c r="E83" s="26" t="s">
        <v>165</v>
      </c>
      <c r="F83" s="21" t="str">
        <f t="shared" si="4"/>
        <v/>
      </c>
      <c r="G83" s="23">
        <f t="shared" si="7"/>
        <v>0</v>
      </c>
      <c r="I83" s="24" t="s">
        <v>432</v>
      </c>
      <c r="J83" s="24" t="s">
        <v>433</v>
      </c>
      <c r="K83" s="24" t="s">
        <v>434</v>
      </c>
      <c r="L83" s="24">
        <v>2.63</v>
      </c>
      <c r="M83">
        <f t="shared" si="5"/>
        <v>2.63</v>
      </c>
      <c r="N83" t="str">
        <f t="shared" si="6"/>
        <v/>
      </c>
    </row>
    <row r="84" spans="1:14" ht="18.75" customHeight="1" x14ac:dyDescent="0.4">
      <c r="A84" s="25" t="s">
        <v>435</v>
      </c>
      <c r="B84" s="21" t="s">
        <v>436</v>
      </c>
      <c r="C84" s="22"/>
      <c r="D84" s="26" t="s">
        <v>90</v>
      </c>
      <c r="E84" s="26" t="s">
        <v>110</v>
      </c>
      <c r="F84" s="21" t="str">
        <f t="shared" si="4"/>
        <v>FRAGILES</v>
      </c>
      <c r="G84" s="23">
        <f t="shared" si="7"/>
        <v>1</v>
      </c>
      <c r="I84" s="24" t="s">
        <v>437</v>
      </c>
      <c r="J84" s="24" t="s">
        <v>438</v>
      </c>
      <c r="K84" s="24" t="s">
        <v>439</v>
      </c>
      <c r="L84" s="24">
        <v>3.06</v>
      </c>
      <c r="M84">
        <f t="shared" si="5"/>
        <v>3.06</v>
      </c>
      <c r="N84" t="str">
        <f t="shared" si="6"/>
        <v/>
      </c>
    </row>
    <row r="85" spans="1:14" ht="18.75" customHeight="1" x14ac:dyDescent="0.4">
      <c r="A85" s="25" t="s">
        <v>440</v>
      </c>
      <c r="B85" s="21" t="s">
        <v>441</v>
      </c>
      <c r="C85" s="22"/>
      <c r="D85" s="26" t="s">
        <v>149</v>
      </c>
      <c r="E85" s="26" t="s">
        <v>442</v>
      </c>
      <c r="F85" s="21" t="str">
        <f t="shared" si="4"/>
        <v/>
      </c>
      <c r="G85" s="23">
        <f t="shared" si="7"/>
        <v>0</v>
      </c>
      <c r="I85" s="24" t="s">
        <v>443</v>
      </c>
      <c r="J85" s="24" t="s">
        <v>444</v>
      </c>
      <c r="K85" s="24" t="s">
        <v>445</v>
      </c>
      <c r="L85" s="24">
        <v>2.25</v>
      </c>
      <c r="M85">
        <f t="shared" si="5"/>
        <v>2.25</v>
      </c>
      <c r="N85" t="str">
        <f t="shared" si="6"/>
        <v/>
      </c>
    </row>
    <row r="86" spans="1:14" ht="18.75" customHeight="1" x14ac:dyDescent="0.4">
      <c r="A86" s="25" t="s">
        <v>446</v>
      </c>
      <c r="B86" s="21" t="s">
        <v>447</v>
      </c>
      <c r="C86" s="22"/>
      <c r="D86" s="26" t="s">
        <v>90</v>
      </c>
      <c r="E86" s="26" t="s">
        <v>91</v>
      </c>
      <c r="F86" s="21" t="str">
        <f t="shared" si="4"/>
        <v>FRAGILES</v>
      </c>
      <c r="G86" s="23">
        <f t="shared" si="7"/>
        <v>1</v>
      </c>
      <c r="I86" s="24" t="s">
        <v>448</v>
      </c>
      <c r="J86" s="24" t="s">
        <v>449</v>
      </c>
      <c r="K86" s="24" t="s">
        <v>158</v>
      </c>
      <c r="L86" s="24">
        <v>2.88</v>
      </c>
      <c r="M86">
        <f t="shared" si="5"/>
        <v>2.88</v>
      </c>
      <c r="N86" t="str">
        <f t="shared" si="6"/>
        <v/>
      </c>
    </row>
    <row r="87" spans="1:14" ht="18.75" customHeight="1" x14ac:dyDescent="0.4">
      <c r="A87" s="25" t="s">
        <v>450</v>
      </c>
      <c r="B87" s="21" t="s">
        <v>451</v>
      </c>
      <c r="C87" s="22"/>
      <c r="D87" s="26" t="s">
        <v>65</v>
      </c>
      <c r="E87" s="26" t="s">
        <v>171</v>
      </c>
      <c r="F87" s="21" t="str">
        <f t="shared" si="4"/>
        <v/>
      </c>
      <c r="G87" s="23">
        <f t="shared" si="7"/>
        <v>0</v>
      </c>
      <c r="I87" s="24" t="s">
        <v>452</v>
      </c>
      <c r="J87" s="24" t="s">
        <v>453</v>
      </c>
      <c r="K87" s="24" t="s">
        <v>163</v>
      </c>
      <c r="L87" s="24">
        <v>3.35</v>
      </c>
      <c r="M87">
        <f t="shared" si="5"/>
        <v>3.35</v>
      </c>
      <c r="N87" t="str">
        <f t="shared" si="6"/>
        <v/>
      </c>
    </row>
    <row r="88" spans="1:14" ht="18.75" customHeight="1" x14ac:dyDescent="0.4">
      <c r="A88" s="25" t="s">
        <v>454</v>
      </c>
      <c r="B88" s="21" t="s">
        <v>455</v>
      </c>
      <c r="C88" s="22"/>
      <c r="D88" s="26" t="s">
        <v>65</v>
      </c>
      <c r="E88" s="26" t="s">
        <v>66</v>
      </c>
      <c r="F88" s="21" t="str">
        <f t="shared" si="4"/>
        <v/>
      </c>
      <c r="G88" s="23">
        <f t="shared" si="7"/>
        <v>0</v>
      </c>
      <c r="I88" s="24" t="s">
        <v>456</v>
      </c>
      <c r="J88" s="24" t="s">
        <v>457</v>
      </c>
      <c r="K88" s="24" t="s">
        <v>458</v>
      </c>
      <c r="L88" s="24">
        <v>3.35</v>
      </c>
      <c r="M88">
        <f t="shared" si="5"/>
        <v>3.35</v>
      </c>
      <c r="N88" t="str">
        <f t="shared" si="6"/>
        <v/>
      </c>
    </row>
    <row r="89" spans="1:14" ht="18.75" customHeight="1" x14ac:dyDescent="0.4">
      <c r="A89" s="25" t="s">
        <v>459</v>
      </c>
      <c r="B89" s="21" t="s">
        <v>460</v>
      </c>
      <c r="C89" s="22"/>
      <c r="D89" s="26" t="s">
        <v>65</v>
      </c>
      <c r="E89" s="26" t="s">
        <v>171</v>
      </c>
      <c r="F89" s="21" t="str">
        <f t="shared" si="4"/>
        <v/>
      </c>
      <c r="G89" s="23">
        <f t="shared" si="7"/>
        <v>0</v>
      </c>
      <c r="I89" s="24" t="s">
        <v>461</v>
      </c>
      <c r="J89" s="24" t="s">
        <v>462</v>
      </c>
      <c r="K89" s="24" t="s">
        <v>463</v>
      </c>
      <c r="L89" s="24">
        <v>2.87</v>
      </c>
      <c r="M89">
        <f t="shared" si="5"/>
        <v>2.87</v>
      </c>
      <c r="N89" t="str">
        <f t="shared" si="6"/>
        <v/>
      </c>
    </row>
    <row r="90" spans="1:14" ht="18.75" customHeight="1" x14ac:dyDescent="0.4">
      <c r="A90" s="25" t="s">
        <v>464</v>
      </c>
      <c r="B90" s="21" t="s">
        <v>465</v>
      </c>
      <c r="C90" s="22"/>
      <c r="D90" s="26" t="s">
        <v>37</v>
      </c>
      <c r="E90" s="26" t="s">
        <v>44</v>
      </c>
      <c r="F90" s="21" t="str">
        <f t="shared" si="4"/>
        <v/>
      </c>
      <c r="G90" s="23">
        <f t="shared" si="7"/>
        <v>0</v>
      </c>
      <c r="I90" s="24" t="s">
        <v>466</v>
      </c>
      <c r="J90" s="24" t="s">
        <v>467</v>
      </c>
      <c r="K90" s="24" t="s">
        <v>468</v>
      </c>
      <c r="L90" s="24">
        <v>3.11</v>
      </c>
      <c r="M90">
        <f t="shared" si="5"/>
        <v>3.11</v>
      </c>
      <c r="N90" t="str">
        <f t="shared" si="6"/>
        <v/>
      </c>
    </row>
    <row r="91" spans="1:14" ht="18.75" customHeight="1" x14ac:dyDescent="0.4">
      <c r="A91" s="25" t="s">
        <v>469</v>
      </c>
      <c r="B91" s="21" t="s">
        <v>470</v>
      </c>
      <c r="C91" s="22"/>
      <c r="D91" s="26" t="s">
        <v>65</v>
      </c>
      <c r="E91" s="26" t="s">
        <v>171</v>
      </c>
      <c r="F91" s="21" t="str">
        <f t="shared" si="4"/>
        <v>FRAGILES</v>
      </c>
      <c r="G91" s="23">
        <f t="shared" si="7"/>
        <v>1</v>
      </c>
      <c r="I91" s="24" t="s">
        <v>471</v>
      </c>
      <c r="J91" s="24" t="s">
        <v>472</v>
      </c>
      <c r="K91" s="24" t="s">
        <v>473</v>
      </c>
      <c r="L91" s="24">
        <v>4.03</v>
      </c>
      <c r="M91">
        <f t="shared" si="5"/>
        <v>4.03</v>
      </c>
      <c r="N91" t="str">
        <f t="shared" si="6"/>
        <v>FRAGILES</v>
      </c>
    </row>
    <row r="92" spans="1:14" ht="18.75" customHeight="1" x14ac:dyDescent="0.4">
      <c r="A92" s="25" t="s">
        <v>474</v>
      </c>
      <c r="B92" s="21" t="s">
        <v>475</v>
      </c>
      <c r="C92" s="22"/>
      <c r="D92" s="26" t="s">
        <v>72</v>
      </c>
      <c r="E92" s="26" t="s">
        <v>73</v>
      </c>
      <c r="F92" s="21" t="str">
        <f t="shared" si="4"/>
        <v/>
      </c>
      <c r="G92" s="23">
        <f t="shared" si="7"/>
        <v>0</v>
      </c>
      <c r="I92" s="24" t="s">
        <v>476</v>
      </c>
      <c r="J92" s="24" t="s">
        <v>477</v>
      </c>
      <c r="K92" s="24" t="s">
        <v>478</v>
      </c>
      <c r="L92" s="24">
        <v>3.78</v>
      </c>
      <c r="M92">
        <f t="shared" si="5"/>
        <v>3.78</v>
      </c>
      <c r="N92" t="str">
        <f t="shared" si="6"/>
        <v/>
      </c>
    </row>
    <row r="93" spans="1:14" ht="18.75" customHeight="1" x14ac:dyDescent="0.4">
      <c r="A93" s="25" t="s">
        <v>479</v>
      </c>
      <c r="B93" s="21" t="s">
        <v>480</v>
      </c>
      <c r="C93" s="22"/>
      <c r="D93" s="26" t="s">
        <v>49</v>
      </c>
      <c r="E93" s="26" t="s">
        <v>50</v>
      </c>
      <c r="F93" s="21" t="str">
        <f t="shared" si="4"/>
        <v/>
      </c>
      <c r="G93" s="23">
        <f t="shared" si="7"/>
        <v>0</v>
      </c>
      <c r="I93" s="24" t="s">
        <v>481</v>
      </c>
      <c r="J93" s="24" t="s">
        <v>482</v>
      </c>
      <c r="K93" s="24" t="s">
        <v>483</v>
      </c>
      <c r="L93" s="24">
        <v>2.54</v>
      </c>
      <c r="M93">
        <f t="shared" si="5"/>
        <v>2.54</v>
      </c>
      <c r="N93" t="str">
        <f t="shared" si="6"/>
        <v/>
      </c>
    </row>
    <row r="94" spans="1:14" ht="18.75" customHeight="1" x14ac:dyDescent="0.4">
      <c r="A94" s="25" t="s">
        <v>484</v>
      </c>
      <c r="B94" s="21" t="s">
        <v>485</v>
      </c>
      <c r="C94" s="22"/>
      <c r="D94" s="26" t="s">
        <v>37</v>
      </c>
      <c r="E94" s="26" t="s">
        <v>116</v>
      </c>
      <c r="F94" s="21" t="str">
        <f t="shared" si="4"/>
        <v/>
      </c>
      <c r="G94" s="23">
        <f t="shared" si="7"/>
        <v>0</v>
      </c>
      <c r="I94" s="24" t="s">
        <v>486</v>
      </c>
      <c r="J94" s="24" t="s">
        <v>487</v>
      </c>
      <c r="K94" s="24" t="s">
        <v>488</v>
      </c>
      <c r="L94" s="24">
        <v>1.83</v>
      </c>
      <c r="M94">
        <f t="shared" si="5"/>
        <v>1.83</v>
      </c>
      <c r="N94" t="str">
        <f t="shared" si="6"/>
        <v/>
      </c>
    </row>
    <row r="95" spans="1:14" ht="18.75" customHeight="1" x14ac:dyDescent="0.4">
      <c r="A95" s="25" t="s">
        <v>489</v>
      </c>
      <c r="B95" s="21" t="s">
        <v>490</v>
      </c>
      <c r="C95" s="22"/>
      <c r="D95" s="26" t="s">
        <v>72</v>
      </c>
      <c r="E95" s="26" t="s">
        <v>73</v>
      </c>
      <c r="F95" s="21" t="str">
        <f t="shared" si="4"/>
        <v/>
      </c>
      <c r="G95" s="23">
        <f t="shared" si="7"/>
        <v>0</v>
      </c>
      <c r="I95" s="24" t="s">
        <v>491</v>
      </c>
      <c r="J95" s="24" t="s">
        <v>492</v>
      </c>
      <c r="K95" s="24" t="s">
        <v>493</v>
      </c>
      <c r="L95" s="24">
        <v>3.44</v>
      </c>
      <c r="M95">
        <f t="shared" si="5"/>
        <v>3.44</v>
      </c>
      <c r="N95" t="str">
        <f t="shared" si="6"/>
        <v/>
      </c>
    </row>
    <row r="96" spans="1:14" ht="18.75" customHeight="1" x14ac:dyDescent="0.4">
      <c r="A96" s="25" t="s">
        <v>494</v>
      </c>
      <c r="B96" s="21" t="s">
        <v>495</v>
      </c>
      <c r="C96" s="22"/>
      <c r="D96" s="26" t="s">
        <v>72</v>
      </c>
      <c r="E96" s="26" t="s">
        <v>73</v>
      </c>
      <c r="F96" s="21" t="str">
        <f t="shared" si="4"/>
        <v/>
      </c>
      <c r="G96" s="23">
        <f t="shared" si="7"/>
        <v>0</v>
      </c>
      <c r="I96" s="24" t="s">
        <v>496</v>
      </c>
      <c r="J96" s="24" t="s">
        <v>497</v>
      </c>
      <c r="K96" s="24" t="s">
        <v>498</v>
      </c>
      <c r="L96" s="24">
        <v>3.68</v>
      </c>
      <c r="M96">
        <f t="shared" si="5"/>
        <v>3.68</v>
      </c>
      <c r="N96" t="str">
        <f t="shared" si="6"/>
        <v/>
      </c>
    </row>
    <row r="97" spans="1:14" ht="18.75" customHeight="1" x14ac:dyDescent="0.4">
      <c r="A97" s="25" t="s">
        <v>499</v>
      </c>
      <c r="B97" s="21" t="s">
        <v>500</v>
      </c>
      <c r="C97" s="22"/>
      <c r="D97" s="26" t="s">
        <v>149</v>
      </c>
      <c r="E97" s="26" t="s">
        <v>150</v>
      </c>
      <c r="F97" s="21" t="str">
        <f t="shared" si="4"/>
        <v/>
      </c>
      <c r="G97" s="23">
        <f t="shared" si="7"/>
        <v>0</v>
      </c>
      <c r="I97" s="24" t="s">
        <v>501</v>
      </c>
      <c r="J97" s="24" t="s">
        <v>502</v>
      </c>
      <c r="K97" s="24" t="s">
        <v>169</v>
      </c>
      <c r="L97" s="24">
        <v>3.45</v>
      </c>
      <c r="M97">
        <f t="shared" si="5"/>
        <v>3.45</v>
      </c>
      <c r="N97" t="str">
        <f t="shared" si="6"/>
        <v/>
      </c>
    </row>
    <row r="98" spans="1:14" ht="18.75" customHeight="1" x14ac:dyDescent="0.4">
      <c r="A98" s="25" t="s">
        <v>503</v>
      </c>
      <c r="B98" s="21" t="s">
        <v>504</v>
      </c>
      <c r="C98" s="22"/>
      <c r="D98" s="26" t="s">
        <v>90</v>
      </c>
      <c r="E98" s="26" t="s">
        <v>110</v>
      </c>
      <c r="F98" s="21" t="str">
        <f t="shared" si="4"/>
        <v>FRAGILES</v>
      </c>
      <c r="G98" s="23">
        <f t="shared" si="7"/>
        <v>1</v>
      </c>
      <c r="I98" s="24" t="s">
        <v>505</v>
      </c>
      <c r="J98" s="24" t="s">
        <v>506</v>
      </c>
      <c r="K98" s="24" t="s">
        <v>507</v>
      </c>
      <c r="L98" s="24">
        <v>2.95</v>
      </c>
      <c r="M98">
        <f t="shared" si="5"/>
        <v>2.95</v>
      </c>
      <c r="N98" t="str">
        <f t="shared" si="6"/>
        <v/>
      </c>
    </row>
    <row r="99" spans="1:14" ht="18.75" customHeight="1" x14ac:dyDescent="0.4">
      <c r="A99" s="25" t="s">
        <v>508</v>
      </c>
      <c r="B99" s="21" t="s">
        <v>509</v>
      </c>
      <c r="C99" s="22"/>
      <c r="D99" s="26" t="s">
        <v>90</v>
      </c>
      <c r="E99" s="26" t="s">
        <v>110</v>
      </c>
      <c r="F99" s="21" t="str">
        <f t="shared" si="4"/>
        <v>FRAGILES</v>
      </c>
      <c r="G99" s="23">
        <f t="shared" si="7"/>
        <v>1</v>
      </c>
      <c r="I99" s="24" t="s">
        <v>510</v>
      </c>
      <c r="J99" s="24" t="s">
        <v>511</v>
      </c>
      <c r="K99" s="24" t="s">
        <v>512</v>
      </c>
      <c r="L99" s="24">
        <v>4.1399999999999997</v>
      </c>
      <c r="M99">
        <f t="shared" si="5"/>
        <v>4.1399999999999997</v>
      </c>
      <c r="N99" t="str">
        <f t="shared" si="6"/>
        <v>FRAGILES</v>
      </c>
    </row>
    <row r="100" spans="1:14" ht="18.75" customHeight="1" x14ac:dyDescent="0.4">
      <c r="A100" s="25" t="s">
        <v>513</v>
      </c>
      <c r="B100" s="21" t="s">
        <v>514</v>
      </c>
      <c r="C100" s="22"/>
      <c r="D100" s="26" t="s">
        <v>149</v>
      </c>
      <c r="E100" s="26" t="s">
        <v>150</v>
      </c>
      <c r="F100" s="21" t="str">
        <f t="shared" si="4"/>
        <v/>
      </c>
      <c r="G100" s="23">
        <f t="shared" si="7"/>
        <v>0</v>
      </c>
      <c r="I100" s="24" t="s">
        <v>515</v>
      </c>
      <c r="J100" s="24" t="s">
        <v>516</v>
      </c>
      <c r="K100" s="24" t="s">
        <v>517</v>
      </c>
      <c r="L100" s="24">
        <v>3.22</v>
      </c>
      <c r="M100">
        <f t="shared" si="5"/>
        <v>3.22</v>
      </c>
      <c r="N100" t="str">
        <f t="shared" si="6"/>
        <v/>
      </c>
    </row>
    <row r="101" spans="1:14" ht="18.75" customHeight="1" x14ac:dyDescent="0.4">
      <c r="A101" s="25" t="s">
        <v>518</v>
      </c>
      <c r="B101" s="21" t="s">
        <v>519</v>
      </c>
      <c r="C101" s="22"/>
      <c r="D101" s="26" t="s">
        <v>65</v>
      </c>
      <c r="E101" s="26" t="s">
        <v>171</v>
      </c>
      <c r="F101" s="21" t="str">
        <f t="shared" si="4"/>
        <v/>
      </c>
      <c r="G101" s="23">
        <f t="shared" si="7"/>
        <v>0</v>
      </c>
      <c r="I101" s="24" t="s">
        <v>520</v>
      </c>
      <c r="J101" s="24" t="s">
        <v>521</v>
      </c>
      <c r="K101" s="24" t="s">
        <v>522</v>
      </c>
      <c r="L101" s="24">
        <v>3.3</v>
      </c>
      <c r="M101">
        <f t="shared" si="5"/>
        <v>3.3</v>
      </c>
      <c r="N101" t="str">
        <f t="shared" si="6"/>
        <v/>
      </c>
    </row>
    <row r="102" spans="1:14" ht="18.75" customHeight="1" x14ac:dyDescent="0.4">
      <c r="A102" s="25" t="s">
        <v>523</v>
      </c>
      <c r="B102" s="21" t="s">
        <v>524</v>
      </c>
      <c r="C102" s="22"/>
      <c r="D102" s="26" t="s">
        <v>65</v>
      </c>
      <c r="E102" s="26" t="s">
        <v>171</v>
      </c>
      <c r="F102" s="21" t="str">
        <f t="shared" si="4"/>
        <v>FRAGILES</v>
      </c>
      <c r="G102" s="23">
        <f t="shared" si="7"/>
        <v>1</v>
      </c>
      <c r="I102" s="24" t="s">
        <v>525</v>
      </c>
      <c r="J102" s="24" t="s">
        <v>526</v>
      </c>
      <c r="K102" s="24" t="s">
        <v>527</v>
      </c>
      <c r="L102" s="24">
        <v>3.43</v>
      </c>
      <c r="M102">
        <f t="shared" si="5"/>
        <v>3.43</v>
      </c>
      <c r="N102" t="str">
        <f t="shared" si="6"/>
        <v/>
      </c>
    </row>
    <row r="103" spans="1:14" ht="18.75" customHeight="1" x14ac:dyDescent="0.4">
      <c r="A103" s="25" t="s">
        <v>528</v>
      </c>
      <c r="B103" s="21" t="s">
        <v>529</v>
      </c>
      <c r="C103" s="22"/>
      <c r="D103" s="26" t="s">
        <v>149</v>
      </c>
      <c r="E103" s="26" t="s">
        <v>150</v>
      </c>
      <c r="F103" s="21" t="str">
        <f t="shared" si="4"/>
        <v/>
      </c>
      <c r="G103" s="23">
        <f t="shared" si="7"/>
        <v>0</v>
      </c>
      <c r="I103" s="24" t="s">
        <v>530</v>
      </c>
      <c r="J103" s="24" t="s">
        <v>531</v>
      </c>
      <c r="K103" s="24" t="s">
        <v>532</v>
      </c>
      <c r="L103" s="24">
        <v>2.95</v>
      </c>
      <c r="M103">
        <f t="shared" si="5"/>
        <v>2.95</v>
      </c>
      <c r="N103" t="str">
        <f t="shared" si="6"/>
        <v/>
      </c>
    </row>
    <row r="104" spans="1:14" ht="18.75" customHeight="1" x14ac:dyDescent="0.4">
      <c r="A104" s="25" t="s">
        <v>533</v>
      </c>
      <c r="B104" s="21" t="s">
        <v>534</v>
      </c>
      <c r="C104" s="22"/>
      <c r="D104" s="26" t="s">
        <v>90</v>
      </c>
      <c r="E104" s="26" t="s">
        <v>110</v>
      </c>
      <c r="F104" s="21" t="str">
        <f t="shared" si="4"/>
        <v>FRAGILES</v>
      </c>
      <c r="G104" s="23">
        <f t="shared" si="7"/>
        <v>1</v>
      </c>
      <c r="I104" s="24" t="s">
        <v>535</v>
      </c>
      <c r="J104" s="24" t="s">
        <v>536</v>
      </c>
      <c r="K104" s="24" t="s">
        <v>175</v>
      </c>
      <c r="L104" s="24">
        <v>4.0999999999999996</v>
      </c>
      <c r="M104">
        <f t="shared" si="5"/>
        <v>4.0999999999999996</v>
      </c>
      <c r="N104" t="str">
        <f t="shared" si="6"/>
        <v>FRAGILES</v>
      </c>
    </row>
    <row r="105" spans="1:14" ht="18.75" customHeight="1" x14ac:dyDescent="0.4">
      <c r="A105" s="25" t="s">
        <v>537</v>
      </c>
      <c r="B105" s="21" t="s">
        <v>538</v>
      </c>
      <c r="C105" s="22"/>
      <c r="D105" s="26" t="s">
        <v>49</v>
      </c>
      <c r="E105" s="26" t="s">
        <v>50</v>
      </c>
      <c r="F105" s="21" t="str">
        <f t="shared" si="4"/>
        <v/>
      </c>
      <c r="G105" s="23">
        <f t="shared" si="7"/>
        <v>0</v>
      </c>
      <c r="I105" s="24" t="s">
        <v>539</v>
      </c>
      <c r="J105" s="24" t="s">
        <v>540</v>
      </c>
      <c r="K105" s="24" t="s">
        <v>541</v>
      </c>
      <c r="L105" s="24">
        <v>3.82</v>
      </c>
      <c r="M105">
        <f t="shared" si="5"/>
        <v>3.82</v>
      </c>
      <c r="N105" t="str">
        <f t="shared" si="6"/>
        <v>FRAGILES</v>
      </c>
    </row>
    <row r="106" spans="1:14" ht="18.75" customHeight="1" x14ac:dyDescent="0.4">
      <c r="A106" s="25" t="s">
        <v>542</v>
      </c>
      <c r="B106" s="21" t="s">
        <v>543</v>
      </c>
      <c r="C106" s="22"/>
      <c r="D106" s="26" t="s">
        <v>149</v>
      </c>
      <c r="E106" s="26" t="s">
        <v>150</v>
      </c>
      <c r="F106" s="21" t="str">
        <f t="shared" si="4"/>
        <v/>
      </c>
      <c r="G106" s="23">
        <f t="shared" si="7"/>
        <v>0</v>
      </c>
      <c r="I106" s="24" t="s">
        <v>544</v>
      </c>
      <c r="J106" s="24" t="s">
        <v>545</v>
      </c>
      <c r="K106" s="24" t="s">
        <v>180</v>
      </c>
      <c r="L106" s="24">
        <v>3.19</v>
      </c>
      <c r="M106">
        <f t="shared" si="5"/>
        <v>3.19</v>
      </c>
      <c r="N106" t="str">
        <f t="shared" si="6"/>
        <v/>
      </c>
    </row>
    <row r="107" spans="1:14" ht="18.75" customHeight="1" x14ac:dyDescent="0.4">
      <c r="A107" s="25" t="s">
        <v>546</v>
      </c>
      <c r="B107" s="21" t="s">
        <v>547</v>
      </c>
      <c r="C107" s="22"/>
      <c r="D107" s="26" t="s">
        <v>37</v>
      </c>
      <c r="E107" s="26" t="s">
        <v>116</v>
      </c>
      <c r="F107" s="21" t="str">
        <f t="shared" si="4"/>
        <v/>
      </c>
      <c r="G107" s="23">
        <f t="shared" si="7"/>
        <v>0</v>
      </c>
      <c r="I107" s="24" t="s">
        <v>548</v>
      </c>
      <c r="J107" s="24" t="s">
        <v>549</v>
      </c>
      <c r="K107" s="24" t="s">
        <v>185</v>
      </c>
      <c r="L107" s="24">
        <v>3.53</v>
      </c>
      <c r="M107">
        <f t="shared" si="5"/>
        <v>3.53</v>
      </c>
      <c r="N107" t="str">
        <f t="shared" si="6"/>
        <v/>
      </c>
    </row>
    <row r="108" spans="1:14" ht="18.75" customHeight="1" x14ac:dyDescent="0.4">
      <c r="A108" s="25" t="s">
        <v>550</v>
      </c>
      <c r="B108" s="21" t="s">
        <v>551</v>
      </c>
      <c r="C108" s="22"/>
      <c r="D108" s="26" t="s">
        <v>37</v>
      </c>
      <c r="E108" s="26" t="s">
        <v>116</v>
      </c>
      <c r="F108" s="21" t="str">
        <f t="shared" si="4"/>
        <v/>
      </c>
      <c r="G108" s="23">
        <f t="shared" si="7"/>
        <v>0</v>
      </c>
      <c r="I108" s="24" t="s">
        <v>552</v>
      </c>
      <c r="J108" s="24" t="s">
        <v>553</v>
      </c>
      <c r="K108" s="24" t="s">
        <v>190</v>
      </c>
      <c r="L108" s="24">
        <v>2.88</v>
      </c>
      <c r="M108">
        <f t="shared" si="5"/>
        <v>2.88</v>
      </c>
      <c r="N108" t="str">
        <f t="shared" si="6"/>
        <v/>
      </c>
    </row>
    <row r="109" spans="1:14" ht="18.75" customHeight="1" x14ac:dyDescent="0.4">
      <c r="A109" s="25" t="s">
        <v>554</v>
      </c>
      <c r="B109" s="21" t="s">
        <v>555</v>
      </c>
      <c r="C109" s="22"/>
      <c r="D109" s="26" t="s">
        <v>37</v>
      </c>
      <c r="E109" s="26" t="s">
        <v>116</v>
      </c>
      <c r="F109" s="21" t="str">
        <f t="shared" si="4"/>
        <v/>
      </c>
      <c r="G109" s="23">
        <f t="shared" si="7"/>
        <v>0</v>
      </c>
      <c r="I109" s="24" t="s">
        <v>556</v>
      </c>
      <c r="J109" s="24" t="s">
        <v>356</v>
      </c>
      <c r="K109" s="24" t="s">
        <v>557</v>
      </c>
      <c r="L109" s="24">
        <v>4.6500000000000004</v>
      </c>
      <c r="M109">
        <f t="shared" si="5"/>
        <v>4.6500000000000004</v>
      </c>
      <c r="N109" t="str">
        <f t="shared" si="6"/>
        <v>FRAGILES</v>
      </c>
    </row>
    <row r="110" spans="1:14" ht="18.75" customHeight="1" x14ac:dyDescent="0.4">
      <c r="A110" s="25" t="s">
        <v>558</v>
      </c>
      <c r="B110" s="21" t="s">
        <v>559</v>
      </c>
      <c r="C110" s="22"/>
      <c r="D110" s="26" t="s">
        <v>90</v>
      </c>
      <c r="E110" s="26" t="s">
        <v>110</v>
      </c>
      <c r="F110" s="21" t="str">
        <f t="shared" si="4"/>
        <v>FRAGILES</v>
      </c>
      <c r="G110" s="23">
        <f t="shared" si="7"/>
        <v>1</v>
      </c>
      <c r="I110" s="24" t="s">
        <v>560</v>
      </c>
      <c r="J110" s="24" t="s">
        <v>561</v>
      </c>
      <c r="K110" s="24" t="s">
        <v>562</v>
      </c>
      <c r="L110" s="24">
        <v>4.45</v>
      </c>
      <c r="M110">
        <f t="shared" si="5"/>
        <v>4.45</v>
      </c>
      <c r="N110" t="str">
        <f t="shared" si="6"/>
        <v>FRAGILES</v>
      </c>
    </row>
    <row r="111" spans="1:14" ht="18.75" customHeight="1" x14ac:dyDescent="0.4">
      <c r="A111" s="25" t="s">
        <v>563</v>
      </c>
      <c r="B111" s="21" t="s">
        <v>564</v>
      </c>
      <c r="C111" s="22"/>
      <c r="D111" s="26" t="s">
        <v>90</v>
      </c>
      <c r="E111" s="26" t="s">
        <v>110</v>
      </c>
      <c r="F111" s="21" t="str">
        <f t="shared" si="4"/>
        <v>FRAGILES</v>
      </c>
      <c r="G111" s="23">
        <f t="shared" si="7"/>
        <v>1</v>
      </c>
      <c r="I111" s="24" t="s">
        <v>565</v>
      </c>
      <c r="J111" s="24" t="s">
        <v>566</v>
      </c>
      <c r="K111" s="24" t="s">
        <v>567</v>
      </c>
      <c r="L111" s="24">
        <v>2.84</v>
      </c>
      <c r="M111">
        <f t="shared" si="5"/>
        <v>2.84</v>
      </c>
      <c r="N111" t="str">
        <f t="shared" si="6"/>
        <v/>
      </c>
    </row>
    <row r="112" spans="1:14" ht="18.75" customHeight="1" x14ac:dyDescent="0.4">
      <c r="A112" s="25" t="s">
        <v>568</v>
      </c>
      <c r="B112" s="21" t="s">
        <v>569</v>
      </c>
      <c r="C112" s="22"/>
      <c r="D112" s="26" t="s">
        <v>37</v>
      </c>
      <c r="E112" s="26" t="s">
        <v>44</v>
      </c>
      <c r="F112" s="21" t="str">
        <f t="shared" si="4"/>
        <v/>
      </c>
      <c r="G112" s="23">
        <f t="shared" si="7"/>
        <v>0</v>
      </c>
      <c r="I112" s="24" t="s">
        <v>570</v>
      </c>
      <c r="J112" s="24" t="s">
        <v>571</v>
      </c>
      <c r="K112" s="24" t="s">
        <v>572</v>
      </c>
      <c r="L112" s="24">
        <v>3.69</v>
      </c>
      <c r="M112">
        <f t="shared" si="5"/>
        <v>3.69</v>
      </c>
      <c r="N112" t="str">
        <f t="shared" si="6"/>
        <v/>
      </c>
    </row>
    <row r="113" spans="1:14" ht="18.75" customHeight="1" x14ac:dyDescent="0.4">
      <c r="A113" s="25" t="s">
        <v>573</v>
      </c>
      <c r="B113" s="21" t="s">
        <v>574</v>
      </c>
      <c r="C113" s="22"/>
      <c r="D113" s="26" t="s">
        <v>49</v>
      </c>
      <c r="E113" s="26" t="s">
        <v>50</v>
      </c>
      <c r="F113" s="21" t="str">
        <f t="shared" si="4"/>
        <v/>
      </c>
      <c r="G113" s="23">
        <f t="shared" si="7"/>
        <v>0</v>
      </c>
      <c r="I113" s="24" t="s">
        <v>575</v>
      </c>
      <c r="J113" s="24" t="s">
        <v>576</v>
      </c>
      <c r="K113" s="24" t="s">
        <v>577</v>
      </c>
      <c r="L113" s="24">
        <v>2.81</v>
      </c>
      <c r="M113">
        <f t="shared" si="5"/>
        <v>2.81</v>
      </c>
      <c r="N113" t="str">
        <f t="shared" si="6"/>
        <v/>
      </c>
    </row>
    <row r="114" spans="1:14" ht="18.75" customHeight="1" x14ac:dyDescent="0.4">
      <c r="A114" s="25" t="s">
        <v>578</v>
      </c>
      <c r="B114" s="21" t="s">
        <v>579</v>
      </c>
      <c r="C114" s="22"/>
      <c r="D114" s="26" t="s">
        <v>72</v>
      </c>
      <c r="E114" s="26" t="s">
        <v>84</v>
      </c>
      <c r="F114" s="21" t="str">
        <f t="shared" si="4"/>
        <v/>
      </c>
      <c r="G114" s="23">
        <f t="shared" si="7"/>
        <v>0</v>
      </c>
      <c r="I114" s="24" t="s">
        <v>580</v>
      </c>
      <c r="J114" s="24" t="s">
        <v>581</v>
      </c>
      <c r="K114" s="24" t="s">
        <v>194</v>
      </c>
      <c r="L114" s="24">
        <v>2.84</v>
      </c>
      <c r="M114">
        <f t="shared" si="5"/>
        <v>2.84</v>
      </c>
      <c r="N114" t="str">
        <f t="shared" si="6"/>
        <v/>
      </c>
    </row>
    <row r="115" spans="1:14" ht="18.75" customHeight="1" x14ac:dyDescent="0.4">
      <c r="A115" s="25" t="s">
        <v>582</v>
      </c>
      <c r="B115" s="21" t="s">
        <v>583</v>
      </c>
      <c r="C115" s="22"/>
      <c r="D115" s="26" t="s">
        <v>90</v>
      </c>
      <c r="E115" s="26" t="s">
        <v>110</v>
      </c>
      <c r="F115" s="21" t="str">
        <f t="shared" si="4"/>
        <v>FRAGILES</v>
      </c>
      <c r="G115" s="23">
        <f t="shared" si="7"/>
        <v>1</v>
      </c>
      <c r="I115" s="24" t="s">
        <v>584</v>
      </c>
      <c r="J115" s="24" t="s">
        <v>585</v>
      </c>
      <c r="K115" s="24" t="s">
        <v>200</v>
      </c>
      <c r="L115" s="24">
        <v>3.4</v>
      </c>
      <c r="M115">
        <f t="shared" si="5"/>
        <v>3.4</v>
      </c>
      <c r="N115" t="str">
        <f t="shared" si="6"/>
        <v/>
      </c>
    </row>
    <row r="116" spans="1:14" ht="18.75" customHeight="1" x14ac:dyDescent="0.4">
      <c r="A116" s="25" t="s">
        <v>586</v>
      </c>
      <c r="B116" s="21" t="s">
        <v>587</v>
      </c>
      <c r="C116" s="22"/>
      <c r="D116" s="26" t="s">
        <v>90</v>
      </c>
      <c r="E116" s="26" t="s">
        <v>165</v>
      </c>
      <c r="F116" s="21" t="str">
        <f t="shared" si="4"/>
        <v/>
      </c>
      <c r="G116" s="23">
        <f t="shared" si="7"/>
        <v>0</v>
      </c>
      <c r="I116" s="24" t="s">
        <v>588</v>
      </c>
      <c r="J116" s="24" t="s">
        <v>589</v>
      </c>
      <c r="K116" s="24" t="s">
        <v>204</v>
      </c>
      <c r="L116" s="24">
        <v>3.37</v>
      </c>
      <c r="M116">
        <f t="shared" si="5"/>
        <v>3.37</v>
      </c>
      <c r="N116" t="str">
        <f t="shared" si="6"/>
        <v/>
      </c>
    </row>
    <row r="117" spans="1:14" ht="18.75" customHeight="1" x14ac:dyDescent="0.4">
      <c r="A117" s="25" t="s">
        <v>590</v>
      </c>
      <c r="B117" s="21" t="s">
        <v>591</v>
      </c>
      <c r="C117" s="22"/>
      <c r="D117" s="26" t="s">
        <v>49</v>
      </c>
      <c r="E117" s="26" t="s">
        <v>50</v>
      </c>
      <c r="F117" s="21" t="str">
        <f t="shared" si="4"/>
        <v/>
      </c>
      <c r="G117" s="23">
        <f t="shared" si="7"/>
        <v>0</v>
      </c>
      <c r="I117" s="24" t="s">
        <v>592</v>
      </c>
      <c r="J117" s="24" t="s">
        <v>593</v>
      </c>
      <c r="K117" s="24" t="s">
        <v>594</v>
      </c>
      <c r="L117" s="24">
        <v>3.14</v>
      </c>
      <c r="M117">
        <f t="shared" si="5"/>
        <v>3.14</v>
      </c>
      <c r="N117" t="str">
        <f t="shared" si="6"/>
        <v/>
      </c>
    </row>
    <row r="118" spans="1:14" ht="18.75" customHeight="1" x14ac:dyDescent="0.4">
      <c r="A118" s="25" t="s">
        <v>595</v>
      </c>
      <c r="B118" s="21" t="s">
        <v>596</v>
      </c>
      <c r="C118" s="22"/>
      <c r="D118" s="26" t="s">
        <v>65</v>
      </c>
      <c r="E118" s="26" t="s">
        <v>171</v>
      </c>
      <c r="F118" s="21" t="str">
        <f t="shared" si="4"/>
        <v>FRAGILES</v>
      </c>
      <c r="G118" s="23">
        <f t="shared" si="7"/>
        <v>1</v>
      </c>
      <c r="I118" s="24" t="s">
        <v>597</v>
      </c>
      <c r="J118" s="24" t="s">
        <v>598</v>
      </c>
      <c r="K118" s="24" t="s">
        <v>599</v>
      </c>
      <c r="L118" s="24">
        <v>3.55</v>
      </c>
      <c r="M118">
        <f t="shared" si="5"/>
        <v>3.55</v>
      </c>
      <c r="N118" t="str">
        <f t="shared" si="6"/>
        <v/>
      </c>
    </row>
    <row r="119" spans="1:14" ht="18.75" customHeight="1" x14ac:dyDescent="0.4">
      <c r="A119" s="25" t="s">
        <v>600</v>
      </c>
      <c r="B119" s="21" t="s">
        <v>601</v>
      </c>
      <c r="C119" s="22"/>
      <c r="D119" s="26" t="s">
        <v>37</v>
      </c>
      <c r="E119" s="26" t="s">
        <v>38</v>
      </c>
      <c r="F119" s="21" t="str">
        <f t="shared" si="4"/>
        <v/>
      </c>
      <c r="G119" s="23">
        <f t="shared" si="7"/>
        <v>0</v>
      </c>
      <c r="I119" s="24" t="s">
        <v>602</v>
      </c>
      <c r="J119" s="24" t="s">
        <v>603</v>
      </c>
      <c r="K119" s="24" t="s">
        <v>604</v>
      </c>
      <c r="L119" s="24">
        <v>2.58</v>
      </c>
      <c r="M119">
        <f t="shared" si="5"/>
        <v>2.58</v>
      </c>
      <c r="N119" t="str">
        <f t="shared" si="6"/>
        <v/>
      </c>
    </row>
    <row r="120" spans="1:14" ht="18.75" customHeight="1" x14ac:dyDescent="0.4">
      <c r="A120" s="25" t="s">
        <v>605</v>
      </c>
      <c r="B120" s="21" t="s">
        <v>606</v>
      </c>
      <c r="C120" s="22"/>
      <c r="D120" s="26" t="s">
        <v>90</v>
      </c>
      <c r="E120" s="26" t="s">
        <v>110</v>
      </c>
      <c r="F120" s="21" t="str">
        <f t="shared" si="4"/>
        <v/>
      </c>
      <c r="G120" s="23">
        <f t="shared" si="7"/>
        <v>0</v>
      </c>
      <c r="I120" s="24" t="s">
        <v>607</v>
      </c>
      <c r="J120" s="24" t="s">
        <v>608</v>
      </c>
      <c r="K120" s="24" t="s">
        <v>609</v>
      </c>
      <c r="L120" s="24">
        <v>3.17</v>
      </c>
      <c r="M120">
        <f t="shared" si="5"/>
        <v>3.17</v>
      </c>
      <c r="N120" t="str">
        <f t="shared" si="6"/>
        <v/>
      </c>
    </row>
    <row r="121" spans="1:14" ht="18.75" customHeight="1" x14ac:dyDescent="0.4">
      <c r="A121" s="25" t="s">
        <v>610</v>
      </c>
      <c r="B121" s="21" t="s">
        <v>611</v>
      </c>
      <c r="C121" s="22"/>
      <c r="D121" s="26" t="s">
        <v>37</v>
      </c>
      <c r="E121" s="26" t="s">
        <v>116</v>
      </c>
      <c r="F121" s="21" t="str">
        <f t="shared" si="4"/>
        <v/>
      </c>
      <c r="G121" s="23">
        <f t="shared" si="7"/>
        <v>0</v>
      </c>
      <c r="I121" s="24" t="s">
        <v>612</v>
      </c>
      <c r="J121" s="24" t="s">
        <v>613</v>
      </c>
      <c r="K121" s="24" t="s">
        <v>614</v>
      </c>
      <c r="L121" s="24">
        <v>2.1</v>
      </c>
      <c r="M121">
        <f t="shared" si="5"/>
        <v>2.1</v>
      </c>
      <c r="N121" t="str">
        <f t="shared" si="6"/>
        <v/>
      </c>
    </row>
    <row r="122" spans="1:14" ht="18.75" customHeight="1" x14ac:dyDescent="0.4">
      <c r="A122" s="25" t="s">
        <v>615</v>
      </c>
      <c r="B122" s="21" t="s">
        <v>616</v>
      </c>
      <c r="C122" s="22"/>
      <c r="D122" s="26" t="s">
        <v>65</v>
      </c>
      <c r="E122" s="26" t="s">
        <v>66</v>
      </c>
      <c r="F122" s="21" t="str">
        <f t="shared" si="4"/>
        <v/>
      </c>
      <c r="G122" s="23">
        <f t="shared" si="7"/>
        <v>0</v>
      </c>
      <c r="I122" s="24" t="s">
        <v>617</v>
      </c>
      <c r="J122" s="24" t="s">
        <v>618</v>
      </c>
      <c r="K122" s="24" t="s">
        <v>209</v>
      </c>
      <c r="L122" s="24">
        <v>3.44</v>
      </c>
      <c r="M122">
        <f t="shared" si="5"/>
        <v>3.44</v>
      </c>
      <c r="N122" t="str">
        <f t="shared" si="6"/>
        <v/>
      </c>
    </row>
    <row r="123" spans="1:14" ht="18.75" customHeight="1" x14ac:dyDescent="0.4">
      <c r="A123" s="25" t="s">
        <v>619</v>
      </c>
      <c r="B123" s="21" t="s">
        <v>620</v>
      </c>
      <c r="C123" s="22"/>
      <c r="D123" s="26" t="s">
        <v>90</v>
      </c>
      <c r="E123" s="26" t="s">
        <v>110</v>
      </c>
      <c r="F123" s="21" t="str">
        <f t="shared" si="4"/>
        <v/>
      </c>
      <c r="G123" s="23">
        <f t="shared" si="7"/>
        <v>0</v>
      </c>
      <c r="I123" s="24" t="s">
        <v>621</v>
      </c>
      <c r="J123" s="24" t="s">
        <v>622</v>
      </c>
      <c r="K123" s="24" t="s">
        <v>623</v>
      </c>
      <c r="L123" s="24">
        <v>3.84</v>
      </c>
      <c r="M123">
        <f t="shared" si="5"/>
        <v>3.84</v>
      </c>
      <c r="N123" t="str">
        <f t="shared" si="6"/>
        <v>FRAGILES</v>
      </c>
    </row>
    <row r="124" spans="1:14" ht="18.75" customHeight="1" x14ac:dyDescent="0.4">
      <c r="A124" s="25" t="s">
        <v>624</v>
      </c>
      <c r="B124" s="21" t="s">
        <v>625</v>
      </c>
      <c r="C124" s="22"/>
      <c r="D124" s="26" t="s">
        <v>72</v>
      </c>
      <c r="E124" s="26" t="s">
        <v>84</v>
      </c>
      <c r="F124" s="21" t="str">
        <f t="shared" si="4"/>
        <v/>
      </c>
      <c r="G124" s="23">
        <f t="shared" si="7"/>
        <v>0</v>
      </c>
      <c r="I124" s="24" t="s">
        <v>626</v>
      </c>
      <c r="J124" s="24" t="s">
        <v>627</v>
      </c>
      <c r="K124" s="24" t="s">
        <v>214</v>
      </c>
      <c r="L124" s="24">
        <v>3.41</v>
      </c>
      <c r="M124">
        <f t="shared" si="5"/>
        <v>3.41</v>
      </c>
      <c r="N124" t="str">
        <f t="shared" si="6"/>
        <v/>
      </c>
    </row>
    <row r="125" spans="1:14" ht="18.75" customHeight="1" x14ac:dyDescent="0.4">
      <c r="A125" s="25" t="s">
        <v>628</v>
      </c>
      <c r="B125" s="21" t="s">
        <v>629</v>
      </c>
      <c r="C125" s="22"/>
      <c r="D125" s="26" t="s">
        <v>49</v>
      </c>
      <c r="E125" s="26" t="s">
        <v>50</v>
      </c>
      <c r="F125" s="21" t="str">
        <f t="shared" si="4"/>
        <v/>
      </c>
      <c r="G125" s="23">
        <f t="shared" si="7"/>
        <v>0</v>
      </c>
      <c r="I125" s="24" t="s">
        <v>630</v>
      </c>
      <c r="J125" s="24" t="s">
        <v>631</v>
      </c>
      <c r="K125" s="24" t="s">
        <v>632</v>
      </c>
      <c r="L125" s="24">
        <v>4.55</v>
      </c>
      <c r="M125">
        <f t="shared" si="5"/>
        <v>4.55</v>
      </c>
      <c r="N125" t="str">
        <f t="shared" si="6"/>
        <v>FRAGILES</v>
      </c>
    </row>
    <row r="126" spans="1:14" ht="18.75" customHeight="1" x14ac:dyDescent="0.4">
      <c r="A126" s="25" t="s">
        <v>633</v>
      </c>
      <c r="B126" s="21" t="s">
        <v>634</v>
      </c>
      <c r="C126" s="22"/>
      <c r="D126" s="26" t="s">
        <v>72</v>
      </c>
      <c r="E126" s="26" t="s">
        <v>73</v>
      </c>
      <c r="F126" s="21" t="str">
        <f t="shared" si="4"/>
        <v/>
      </c>
      <c r="G126" s="23">
        <f t="shared" si="7"/>
        <v>0</v>
      </c>
      <c r="I126" s="24" t="s">
        <v>635</v>
      </c>
      <c r="J126" s="24" t="s">
        <v>636</v>
      </c>
      <c r="K126" s="24" t="s">
        <v>219</v>
      </c>
      <c r="L126" s="24">
        <v>3.59</v>
      </c>
      <c r="M126">
        <f t="shared" si="5"/>
        <v>3.59</v>
      </c>
      <c r="N126" t="str">
        <f t="shared" si="6"/>
        <v/>
      </c>
    </row>
    <row r="127" spans="1:14" ht="18.75" customHeight="1" x14ac:dyDescent="0.4">
      <c r="A127" s="25" t="s">
        <v>637</v>
      </c>
      <c r="B127" s="21" t="s">
        <v>638</v>
      </c>
      <c r="C127" s="22"/>
      <c r="D127" s="26" t="s">
        <v>90</v>
      </c>
      <c r="E127" s="26" t="s">
        <v>91</v>
      </c>
      <c r="F127" s="21" t="str">
        <f t="shared" si="4"/>
        <v>FRAGILES</v>
      </c>
      <c r="G127" s="23">
        <f t="shared" si="7"/>
        <v>1</v>
      </c>
      <c r="I127" s="24" t="s">
        <v>639</v>
      </c>
      <c r="J127" s="24" t="s">
        <v>640</v>
      </c>
      <c r="K127" s="24" t="s">
        <v>641</v>
      </c>
      <c r="L127" s="24">
        <v>3.67</v>
      </c>
      <c r="M127">
        <f t="shared" si="5"/>
        <v>3.67</v>
      </c>
      <c r="N127" t="str">
        <f t="shared" si="6"/>
        <v/>
      </c>
    </row>
    <row r="128" spans="1:14" ht="18.75" customHeight="1" x14ac:dyDescent="0.4">
      <c r="A128" s="25" t="s">
        <v>642</v>
      </c>
      <c r="B128" s="21" t="s">
        <v>643</v>
      </c>
      <c r="C128" s="22"/>
      <c r="D128" s="26" t="s">
        <v>149</v>
      </c>
      <c r="E128" s="26" t="s">
        <v>150</v>
      </c>
      <c r="F128" s="21" t="str">
        <f t="shared" si="4"/>
        <v/>
      </c>
      <c r="G128" s="23">
        <f t="shared" si="7"/>
        <v>0</v>
      </c>
      <c r="I128" s="24" t="s">
        <v>644</v>
      </c>
      <c r="J128" s="24" t="s">
        <v>645</v>
      </c>
      <c r="K128" s="24" t="s">
        <v>224</v>
      </c>
      <c r="L128" s="24">
        <v>3.07</v>
      </c>
      <c r="M128">
        <f t="shared" si="5"/>
        <v>3.07</v>
      </c>
      <c r="N128" t="str">
        <f t="shared" si="6"/>
        <v/>
      </c>
    </row>
    <row r="129" spans="1:14" ht="18.75" customHeight="1" x14ac:dyDescent="0.4">
      <c r="A129" s="25" t="s">
        <v>646</v>
      </c>
      <c r="B129" s="21" t="s">
        <v>647</v>
      </c>
      <c r="C129" s="22"/>
      <c r="D129" s="26" t="s">
        <v>72</v>
      </c>
      <c r="E129" s="26" t="s">
        <v>73</v>
      </c>
      <c r="F129" s="21" t="str">
        <f t="shared" si="4"/>
        <v/>
      </c>
      <c r="G129" s="23">
        <f t="shared" si="7"/>
        <v>0</v>
      </c>
      <c r="I129" s="24" t="s">
        <v>648</v>
      </c>
      <c r="J129" s="24" t="s">
        <v>649</v>
      </c>
      <c r="K129" s="24" t="s">
        <v>650</v>
      </c>
      <c r="L129" s="24">
        <v>3.67</v>
      </c>
      <c r="M129">
        <f t="shared" si="5"/>
        <v>3.67</v>
      </c>
      <c r="N129" t="str">
        <f t="shared" si="6"/>
        <v/>
      </c>
    </row>
    <row r="130" spans="1:14" ht="18.75" customHeight="1" x14ac:dyDescent="0.4">
      <c r="A130" s="25" t="s">
        <v>651</v>
      </c>
      <c r="B130" s="21" t="s">
        <v>652</v>
      </c>
      <c r="C130" s="22"/>
      <c r="D130" s="26" t="s">
        <v>49</v>
      </c>
      <c r="E130" s="26" t="s">
        <v>50</v>
      </c>
      <c r="F130" s="21" t="str">
        <f t="shared" si="4"/>
        <v/>
      </c>
      <c r="G130" s="23">
        <f t="shared" si="7"/>
        <v>0</v>
      </c>
      <c r="I130" s="24" t="s">
        <v>653</v>
      </c>
      <c r="J130" s="24" t="s">
        <v>654</v>
      </c>
      <c r="K130" s="24" t="s">
        <v>655</v>
      </c>
      <c r="L130" s="24">
        <v>4.5599999999999996</v>
      </c>
      <c r="M130">
        <f t="shared" si="5"/>
        <v>4.5599999999999996</v>
      </c>
      <c r="N130" t="str">
        <f t="shared" si="6"/>
        <v>FRAGILES</v>
      </c>
    </row>
    <row r="131" spans="1:14" ht="18.75" customHeight="1" x14ac:dyDescent="0.4">
      <c r="A131" s="25" t="s">
        <v>656</v>
      </c>
      <c r="B131" s="21" t="s">
        <v>657</v>
      </c>
      <c r="C131" s="22"/>
      <c r="D131" s="26" t="s">
        <v>149</v>
      </c>
      <c r="E131" s="26" t="s">
        <v>150</v>
      </c>
      <c r="F131" s="21" t="str">
        <f t="shared" si="4"/>
        <v>FRAGILES</v>
      </c>
      <c r="G131" s="23">
        <f t="shared" si="7"/>
        <v>1</v>
      </c>
      <c r="I131" s="24" t="s">
        <v>658</v>
      </c>
      <c r="J131" s="24" t="s">
        <v>659</v>
      </c>
      <c r="K131" s="24" t="s">
        <v>660</v>
      </c>
      <c r="L131" s="24">
        <v>3.24</v>
      </c>
      <c r="M131">
        <f t="shared" si="5"/>
        <v>3.24</v>
      </c>
      <c r="N131" t="str">
        <f t="shared" si="6"/>
        <v/>
      </c>
    </row>
    <row r="132" spans="1:14" ht="18.75" customHeight="1" x14ac:dyDescent="0.4">
      <c r="A132" s="25" t="s">
        <v>661</v>
      </c>
      <c r="B132" s="21" t="s">
        <v>662</v>
      </c>
      <c r="C132" s="22"/>
      <c r="D132" s="26" t="s">
        <v>65</v>
      </c>
      <c r="E132" s="26" t="s">
        <v>171</v>
      </c>
      <c r="F132" s="21" t="str">
        <f t="shared" ref="F132:F195" si="8">VLOOKUP(A132,K:N,4,FALSE)</f>
        <v/>
      </c>
      <c r="G132" s="23">
        <f t="shared" si="7"/>
        <v>0</v>
      </c>
      <c r="I132" s="24" t="s">
        <v>663</v>
      </c>
      <c r="J132" s="24" t="s">
        <v>664</v>
      </c>
      <c r="K132" s="24" t="s">
        <v>665</v>
      </c>
      <c r="L132" s="24">
        <v>2.66</v>
      </c>
      <c r="M132">
        <f t="shared" ref="M132:M195" si="9">L132+0</f>
        <v>2.66</v>
      </c>
      <c r="N132" t="str">
        <f t="shared" ref="N132:N195" si="10">IF(M132&gt;$M$1,"FRAGILES","")</f>
        <v/>
      </c>
    </row>
    <row r="133" spans="1:14" ht="18.75" customHeight="1" x14ac:dyDescent="0.4">
      <c r="A133" s="25" t="s">
        <v>666</v>
      </c>
      <c r="B133" s="21" t="s">
        <v>667</v>
      </c>
      <c r="C133" s="22"/>
      <c r="D133" s="26" t="s">
        <v>37</v>
      </c>
      <c r="E133" s="26" t="s">
        <v>116</v>
      </c>
      <c r="F133" s="21" t="str">
        <f t="shared" si="8"/>
        <v/>
      </c>
      <c r="G133" s="23">
        <f t="shared" ref="G133:G196" si="11">IF(F133="fragiles",1,0)</f>
        <v>0</v>
      </c>
      <c r="I133" s="24" t="s">
        <v>668</v>
      </c>
      <c r="J133" s="24" t="s">
        <v>669</v>
      </c>
      <c r="K133" s="24" t="s">
        <v>670</v>
      </c>
      <c r="L133" s="24">
        <v>2.85</v>
      </c>
      <c r="M133">
        <f t="shared" si="9"/>
        <v>2.85</v>
      </c>
      <c r="N133" t="str">
        <f t="shared" si="10"/>
        <v/>
      </c>
    </row>
    <row r="134" spans="1:14" ht="18.75" customHeight="1" x14ac:dyDescent="0.4">
      <c r="A134" s="25" t="s">
        <v>671</v>
      </c>
      <c r="B134" s="21" t="s">
        <v>672</v>
      </c>
      <c r="C134" s="22"/>
      <c r="D134" s="26" t="s">
        <v>65</v>
      </c>
      <c r="E134" s="26" t="s">
        <v>66</v>
      </c>
      <c r="F134" s="21" t="str">
        <f t="shared" si="8"/>
        <v>FRAGILES</v>
      </c>
      <c r="G134" s="23">
        <f t="shared" si="11"/>
        <v>1</v>
      </c>
      <c r="I134" s="24" t="s">
        <v>673</v>
      </c>
      <c r="J134" s="24" t="s">
        <v>674</v>
      </c>
      <c r="K134" s="24" t="s">
        <v>675</v>
      </c>
      <c r="L134" s="24">
        <v>2.92</v>
      </c>
      <c r="M134">
        <f t="shared" si="9"/>
        <v>2.92</v>
      </c>
      <c r="N134" t="str">
        <f t="shared" si="10"/>
        <v/>
      </c>
    </row>
    <row r="135" spans="1:14" ht="18.75" customHeight="1" x14ac:dyDescent="0.4">
      <c r="A135" s="25" t="s">
        <v>676</v>
      </c>
      <c r="B135" s="21" t="s">
        <v>677</v>
      </c>
      <c r="C135" s="22"/>
      <c r="D135" s="26" t="s">
        <v>90</v>
      </c>
      <c r="E135" s="26" t="s">
        <v>165</v>
      </c>
      <c r="F135" s="21" t="str">
        <f t="shared" si="8"/>
        <v/>
      </c>
      <c r="G135" s="23">
        <f t="shared" si="11"/>
        <v>0</v>
      </c>
      <c r="I135" s="24" t="s">
        <v>678</v>
      </c>
      <c r="J135" s="24" t="s">
        <v>679</v>
      </c>
      <c r="K135" s="24" t="s">
        <v>680</v>
      </c>
      <c r="L135" s="24">
        <v>2.76</v>
      </c>
      <c r="M135">
        <f t="shared" si="9"/>
        <v>2.76</v>
      </c>
      <c r="N135" t="str">
        <f t="shared" si="10"/>
        <v/>
      </c>
    </row>
    <row r="136" spans="1:14" ht="18.75" customHeight="1" x14ac:dyDescent="0.4">
      <c r="A136" s="25" t="s">
        <v>681</v>
      </c>
      <c r="B136" s="21" t="s">
        <v>682</v>
      </c>
      <c r="C136" s="22"/>
      <c r="D136" s="26" t="s">
        <v>37</v>
      </c>
      <c r="E136" s="26" t="s">
        <v>44</v>
      </c>
      <c r="F136" s="21" t="str">
        <f t="shared" si="8"/>
        <v/>
      </c>
      <c r="G136" s="23">
        <f t="shared" si="11"/>
        <v>0</v>
      </c>
      <c r="I136" s="24" t="s">
        <v>683</v>
      </c>
      <c r="J136" s="24" t="s">
        <v>684</v>
      </c>
      <c r="K136" s="24" t="s">
        <v>685</v>
      </c>
      <c r="L136" s="24">
        <v>2.71</v>
      </c>
      <c r="M136">
        <f t="shared" si="9"/>
        <v>2.71</v>
      </c>
      <c r="N136" t="str">
        <f t="shared" si="10"/>
        <v/>
      </c>
    </row>
    <row r="137" spans="1:14" ht="18.75" customHeight="1" x14ac:dyDescent="0.4">
      <c r="A137" s="25" t="s">
        <v>686</v>
      </c>
      <c r="B137" s="21" t="s">
        <v>687</v>
      </c>
      <c r="C137" s="22"/>
      <c r="D137" s="26" t="s">
        <v>65</v>
      </c>
      <c r="E137" s="26" t="s">
        <v>171</v>
      </c>
      <c r="F137" s="21" t="str">
        <f t="shared" si="8"/>
        <v/>
      </c>
      <c r="G137" s="23">
        <f t="shared" si="11"/>
        <v>0</v>
      </c>
      <c r="I137" s="24" t="s">
        <v>688</v>
      </c>
      <c r="J137" s="24" t="s">
        <v>689</v>
      </c>
      <c r="K137" s="24" t="s">
        <v>690</v>
      </c>
      <c r="L137" s="24">
        <v>2.91</v>
      </c>
      <c r="M137">
        <f t="shared" si="9"/>
        <v>2.91</v>
      </c>
      <c r="N137" t="str">
        <f t="shared" si="10"/>
        <v/>
      </c>
    </row>
    <row r="138" spans="1:14" ht="18.75" customHeight="1" x14ac:dyDescent="0.4">
      <c r="A138" s="25" t="s">
        <v>691</v>
      </c>
      <c r="B138" s="21" t="s">
        <v>692</v>
      </c>
      <c r="C138" s="22"/>
      <c r="D138" s="26" t="s">
        <v>90</v>
      </c>
      <c r="E138" s="26" t="s">
        <v>91</v>
      </c>
      <c r="F138" s="21" t="str">
        <f t="shared" si="8"/>
        <v/>
      </c>
      <c r="G138" s="23">
        <f t="shared" si="11"/>
        <v>0</v>
      </c>
      <c r="I138" s="24" t="s">
        <v>693</v>
      </c>
      <c r="J138" s="24" t="s">
        <v>694</v>
      </c>
      <c r="K138" s="24" t="s">
        <v>695</v>
      </c>
      <c r="L138" s="24">
        <v>2.63</v>
      </c>
      <c r="M138">
        <f t="shared" si="9"/>
        <v>2.63</v>
      </c>
      <c r="N138" t="str">
        <f t="shared" si="10"/>
        <v/>
      </c>
    </row>
    <row r="139" spans="1:14" ht="18.75" customHeight="1" x14ac:dyDescent="0.4">
      <c r="A139" s="25" t="s">
        <v>696</v>
      </c>
      <c r="B139" s="21" t="s">
        <v>697</v>
      </c>
      <c r="C139" s="22"/>
      <c r="D139" s="26" t="s">
        <v>65</v>
      </c>
      <c r="E139" s="26" t="s">
        <v>171</v>
      </c>
      <c r="F139" s="21" t="str">
        <f t="shared" si="8"/>
        <v>FRAGILES</v>
      </c>
      <c r="G139" s="23">
        <f t="shared" si="11"/>
        <v>1</v>
      </c>
      <c r="I139" s="24" t="s">
        <v>698</v>
      </c>
      <c r="J139" s="24" t="s">
        <v>699</v>
      </c>
      <c r="K139" s="24" t="s">
        <v>700</v>
      </c>
      <c r="L139" s="24">
        <v>2.36</v>
      </c>
      <c r="M139">
        <f t="shared" si="9"/>
        <v>2.36</v>
      </c>
      <c r="N139" t="str">
        <f t="shared" si="10"/>
        <v/>
      </c>
    </row>
    <row r="140" spans="1:14" ht="18.75" customHeight="1" x14ac:dyDescent="0.4">
      <c r="A140" s="25" t="s">
        <v>701</v>
      </c>
      <c r="B140" s="21" t="s">
        <v>702</v>
      </c>
      <c r="C140" s="22"/>
      <c r="D140" s="26" t="s">
        <v>149</v>
      </c>
      <c r="E140" s="26" t="s">
        <v>442</v>
      </c>
      <c r="F140" s="21" t="str">
        <f t="shared" si="8"/>
        <v/>
      </c>
      <c r="G140" s="23">
        <f t="shared" si="11"/>
        <v>0</v>
      </c>
      <c r="I140" s="24" t="s">
        <v>703</v>
      </c>
      <c r="J140" s="24" t="s">
        <v>704</v>
      </c>
      <c r="K140" s="24" t="s">
        <v>705</v>
      </c>
      <c r="L140" s="24">
        <v>3.32</v>
      </c>
      <c r="M140">
        <f t="shared" si="9"/>
        <v>3.32</v>
      </c>
      <c r="N140" t="str">
        <f t="shared" si="10"/>
        <v/>
      </c>
    </row>
    <row r="141" spans="1:14" ht="18.75" customHeight="1" x14ac:dyDescent="0.4">
      <c r="A141" s="25" t="s">
        <v>706</v>
      </c>
      <c r="B141" s="21" t="s">
        <v>707</v>
      </c>
      <c r="C141" s="22"/>
      <c r="D141" s="26" t="s">
        <v>90</v>
      </c>
      <c r="E141" s="26" t="s">
        <v>110</v>
      </c>
      <c r="F141" s="21" t="str">
        <f t="shared" si="8"/>
        <v>FRAGILES</v>
      </c>
      <c r="G141" s="23">
        <f t="shared" si="11"/>
        <v>1</v>
      </c>
      <c r="I141" s="24" t="s">
        <v>708</v>
      </c>
      <c r="J141" s="24" t="s">
        <v>709</v>
      </c>
      <c r="K141" s="24" t="s">
        <v>710</v>
      </c>
      <c r="L141" s="24">
        <v>2.66</v>
      </c>
      <c r="M141">
        <f t="shared" si="9"/>
        <v>2.66</v>
      </c>
      <c r="N141" t="str">
        <f t="shared" si="10"/>
        <v/>
      </c>
    </row>
    <row r="142" spans="1:14" ht="18.75" customHeight="1" x14ac:dyDescent="0.4">
      <c r="A142" s="25" t="s">
        <v>711</v>
      </c>
      <c r="B142" s="21" t="s">
        <v>712</v>
      </c>
      <c r="C142" s="22"/>
      <c r="D142" s="26" t="s">
        <v>49</v>
      </c>
      <c r="E142" s="26" t="s">
        <v>50</v>
      </c>
      <c r="F142" s="21" t="str">
        <f t="shared" si="8"/>
        <v/>
      </c>
      <c r="G142" s="23">
        <f t="shared" si="11"/>
        <v>0</v>
      </c>
      <c r="I142" s="24" t="s">
        <v>713</v>
      </c>
      <c r="J142" s="24" t="s">
        <v>714</v>
      </c>
      <c r="K142" s="24" t="s">
        <v>715</v>
      </c>
      <c r="L142" s="24">
        <v>3.69</v>
      </c>
      <c r="M142">
        <f t="shared" si="9"/>
        <v>3.69</v>
      </c>
      <c r="N142" t="str">
        <f t="shared" si="10"/>
        <v/>
      </c>
    </row>
    <row r="143" spans="1:14" ht="18.75" customHeight="1" x14ac:dyDescent="0.4">
      <c r="A143" s="25" t="s">
        <v>716</v>
      </c>
      <c r="B143" s="21" t="s">
        <v>717</v>
      </c>
      <c r="C143" s="22"/>
      <c r="D143" s="26" t="s">
        <v>65</v>
      </c>
      <c r="E143" s="26" t="s">
        <v>66</v>
      </c>
      <c r="F143" s="21" t="str">
        <f t="shared" si="8"/>
        <v/>
      </c>
      <c r="G143" s="23">
        <f t="shared" si="11"/>
        <v>0</v>
      </c>
      <c r="I143" s="24" t="s">
        <v>718</v>
      </c>
      <c r="J143" s="24" t="s">
        <v>719</v>
      </c>
      <c r="K143" s="24" t="s">
        <v>720</v>
      </c>
      <c r="L143" s="24">
        <v>3.76</v>
      </c>
      <c r="M143">
        <f t="shared" si="9"/>
        <v>3.76</v>
      </c>
      <c r="N143" t="str">
        <f t="shared" si="10"/>
        <v/>
      </c>
    </row>
    <row r="144" spans="1:14" ht="18.75" customHeight="1" x14ac:dyDescent="0.4">
      <c r="A144" s="25" t="s">
        <v>721</v>
      </c>
      <c r="B144" s="21" t="s">
        <v>722</v>
      </c>
      <c r="C144" s="22"/>
      <c r="D144" s="26" t="s">
        <v>65</v>
      </c>
      <c r="E144" s="26" t="s">
        <v>171</v>
      </c>
      <c r="F144" s="21" t="str">
        <f t="shared" si="8"/>
        <v>FRAGILES</v>
      </c>
      <c r="G144" s="23">
        <f t="shared" si="11"/>
        <v>1</v>
      </c>
      <c r="I144" s="24" t="s">
        <v>723</v>
      </c>
      <c r="J144" s="24" t="s">
        <v>724</v>
      </c>
      <c r="K144" s="24" t="s">
        <v>725</v>
      </c>
      <c r="L144" s="24">
        <v>3.91</v>
      </c>
      <c r="M144">
        <f t="shared" si="9"/>
        <v>3.91</v>
      </c>
      <c r="N144" t="str">
        <f t="shared" si="10"/>
        <v>FRAGILES</v>
      </c>
    </row>
    <row r="145" spans="1:14" ht="18.75" customHeight="1" x14ac:dyDescent="0.4">
      <c r="A145" s="25" t="s">
        <v>726</v>
      </c>
      <c r="B145" s="21" t="s">
        <v>727</v>
      </c>
      <c r="C145" s="22"/>
      <c r="D145" s="26" t="s">
        <v>37</v>
      </c>
      <c r="E145" s="26" t="s">
        <v>116</v>
      </c>
      <c r="F145" s="21" t="str">
        <f t="shared" si="8"/>
        <v/>
      </c>
      <c r="G145" s="23">
        <f t="shared" si="11"/>
        <v>0</v>
      </c>
      <c r="I145" s="24" t="s">
        <v>728</v>
      </c>
      <c r="J145" s="24" t="s">
        <v>729</v>
      </c>
      <c r="K145" s="24" t="s">
        <v>730</v>
      </c>
      <c r="L145" s="24">
        <v>3.93</v>
      </c>
      <c r="M145">
        <f t="shared" si="9"/>
        <v>3.93</v>
      </c>
      <c r="N145" t="str">
        <f t="shared" si="10"/>
        <v>FRAGILES</v>
      </c>
    </row>
    <row r="146" spans="1:14" ht="18.75" customHeight="1" x14ac:dyDescent="0.4">
      <c r="A146" s="25" t="s">
        <v>731</v>
      </c>
      <c r="B146" s="21" t="s">
        <v>732</v>
      </c>
      <c r="C146" s="22"/>
      <c r="D146" s="26" t="s">
        <v>65</v>
      </c>
      <c r="E146" s="26" t="s">
        <v>66</v>
      </c>
      <c r="F146" s="21" t="str">
        <f t="shared" si="8"/>
        <v/>
      </c>
      <c r="G146" s="23">
        <f t="shared" si="11"/>
        <v>0</v>
      </c>
      <c r="I146" s="24" t="s">
        <v>733</v>
      </c>
      <c r="J146" s="24" t="s">
        <v>734</v>
      </c>
      <c r="K146" s="24" t="s">
        <v>735</v>
      </c>
      <c r="L146" s="24">
        <v>3.01</v>
      </c>
      <c r="M146">
        <f t="shared" si="9"/>
        <v>3.01</v>
      </c>
      <c r="N146" t="str">
        <f t="shared" si="10"/>
        <v/>
      </c>
    </row>
    <row r="147" spans="1:14" ht="18.75" customHeight="1" x14ac:dyDescent="0.4">
      <c r="A147" s="25" t="s">
        <v>736</v>
      </c>
      <c r="B147" s="21" t="s">
        <v>737</v>
      </c>
      <c r="C147" s="22"/>
      <c r="D147" s="26" t="s">
        <v>49</v>
      </c>
      <c r="E147" s="26" t="s">
        <v>50</v>
      </c>
      <c r="F147" s="21" t="str">
        <f t="shared" si="8"/>
        <v/>
      </c>
      <c r="G147" s="23">
        <f t="shared" si="11"/>
        <v>0</v>
      </c>
      <c r="I147" s="24" t="s">
        <v>738</v>
      </c>
      <c r="J147" s="24" t="s">
        <v>739</v>
      </c>
      <c r="K147" s="24" t="s">
        <v>740</v>
      </c>
      <c r="L147" s="24">
        <v>3.97</v>
      </c>
      <c r="M147">
        <f t="shared" si="9"/>
        <v>3.97</v>
      </c>
      <c r="N147" t="str">
        <f t="shared" si="10"/>
        <v>FRAGILES</v>
      </c>
    </row>
    <row r="148" spans="1:14" ht="18.75" customHeight="1" x14ac:dyDescent="0.4">
      <c r="A148" s="25" t="s">
        <v>741</v>
      </c>
      <c r="B148" s="21" t="s">
        <v>742</v>
      </c>
      <c r="C148" s="22"/>
      <c r="D148" s="26" t="s">
        <v>65</v>
      </c>
      <c r="E148" s="26" t="s">
        <v>171</v>
      </c>
      <c r="F148" s="21" t="str">
        <f t="shared" si="8"/>
        <v/>
      </c>
      <c r="G148" s="23">
        <f t="shared" si="11"/>
        <v>0</v>
      </c>
      <c r="I148" s="24" t="s">
        <v>743</v>
      </c>
      <c r="J148" s="24" t="s">
        <v>744</v>
      </c>
      <c r="K148" s="24" t="s">
        <v>745</v>
      </c>
      <c r="L148" s="24">
        <v>2.5099999999999998</v>
      </c>
      <c r="M148">
        <f t="shared" si="9"/>
        <v>2.5099999999999998</v>
      </c>
      <c r="N148" t="str">
        <f t="shared" si="10"/>
        <v/>
      </c>
    </row>
    <row r="149" spans="1:14" ht="18.75" customHeight="1" x14ac:dyDescent="0.4">
      <c r="A149" s="25" t="s">
        <v>746</v>
      </c>
      <c r="B149" s="21" t="s">
        <v>747</v>
      </c>
      <c r="C149" s="22"/>
      <c r="D149" s="26" t="s">
        <v>65</v>
      </c>
      <c r="E149" s="26" t="s">
        <v>171</v>
      </c>
      <c r="F149" s="21" t="str">
        <f t="shared" si="8"/>
        <v/>
      </c>
      <c r="G149" s="23">
        <f t="shared" si="11"/>
        <v>0</v>
      </c>
      <c r="I149" s="24" t="s">
        <v>748</v>
      </c>
      <c r="J149" s="24" t="s">
        <v>749</v>
      </c>
      <c r="K149" s="24" t="s">
        <v>750</v>
      </c>
      <c r="L149" s="24">
        <v>3.79</v>
      </c>
      <c r="M149">
        <f t="shared" si="9"/>
        <v>3.79</v>
      </c>
      <c r="N149" t="str">
        <f t="shared" si="10"/>
        <v/>
      </c>
    </row>
    <row r="150" spans="1:14" ht="18.75" customHeight="1" x14ac:dyDescent="0.4">
      <c r="A150" s="25" t="s">
        <v>751</v>
      </c>
      <c r="B150" s="21" t="s">
        <v>752</v>
      </c>
      <c r="C150" s="22"/>
      <c r="D150" s="26" t="s">
        <v>90</v>
      </c>
      <c r="E150" s="26" t="s">
        <v>91</v>
      </c>
      <c r="F150" s="21" t="str">
        <f t="shared" si="8"/>
        <v/>
      </c>
      <c r="G150" s="23">
        <f t="shared" si="11"/>
        <v>0</v>
      </c>
      <c r="I150" s="24" t="s">
        <v>753</v>
      </c>
      <c r="J150" s="24" t="s">
        <v>754</v>
      </c>
      <c r="K150" s="24" t="s">
        <v>755</v>
      </c>
      <c r="L150" s="24">
        <v>3.87</v>
      </c>
      <c r="M150">
        <f t="shared" si="9"/>
        <v>3.87</v>
      </c>
      <c r="N150" t="str">
        <f t="shared" si="10"/>
        <v>FRAGILES</v>
      </c>
    </row>
    <row r="151" spans="1:14" ht="18.75" customHeight="1" x14ac:dyDescent="0.4">
      <c r="A151" s="25" t="s">
        <v>756</v>
      </c>
      <c r="B151" s="21" t="s">
        <v>757</v>
      </c>
      <c r="C151" s="22"/>
      <c r="D151" s="26" t="s">
        <v>90</v>
      </c>
      <c r="E151" s="26" t="s">
        <v>91</v>
      </c>
      <c r="F151" s="21" t="str">
        <f t="shared" si="8"/>
        <v/>
      </c>
      <c r="G151" s="23">
        <f t="shared" si="11"/>
        <v>0</v>
      </c>
      <c r="I151" s="24" t="s">
        <v>758</v>
      </c>
      <c r="J151" s="24" t="s">
        <v>759</v>
      </c>
      <c r="K151" s="24" t="s">
        <v>760</v>
      </c>
      <c r="L151" s="24">
        <v>2.61</v>
      </c>
      <c r="M151">
        <f t="shared" si="9"/>
        <v>2.61</v>
      </c>
      <c r="N151" t="str">
        <f t="shared" si="10"/>
        <v/>
      </c>
    </row>
    <row r="152" spans="1:14" ht="18.75" customHeight="1" x14ac:dyDescent="0.4">
      <c r="A152" s="25" t="s">
        <v>761</v>
      </c>
      <c r="B152" s="21" t="s">
        <v>762</v>
      </c>
      <c r="C152" s="22"/>
      <c r="D152" s="26" t="s">
        <v>37</v>
      </c>
      <c r="E152" s="26" t="s">
        <v>44</v>
      </c>
      <c r="F152" s="21" t="str">
        <f t="shared" si="8"/>
        <v/>
      </c>
      <c r="G152" s="23">
        <f t="shared" si="11"/>
        <v>0</v>
      </c>
      <c r="I152" s="24" t="s">
        <v>763</v>
      </c>
      <c r="J152" s="24" t="s">
        <v>764</v>
      </c>
      <c r="K152" s="24" t="s">
        <v>765</v>
      </c>
      <c r="L152" s="24">
        <v>2.42</v>
      </c>
      <c r="M152">
        <f t="shared" si="9"/>
        <v>2.42</v>
      </c>
      <c r="N152" t="str">
        <f t="shared" si="10"/>
        <v/>
      </c>
    </row>
    <row r="153" spans="1:14" ht="18.75" customHeight="1" x14ac:dyDescent="0.4">
      <c r="A153" s="25" t="s">
        <v>766</v>
      </c>
      <c r="B153" s="21" t="s">
        <v>767</v>
      </c>
      <c r="C153" s="22"/>
      <c r="D153" s="26" t="s">
        <v>65</v>
      </c>
      <c r="E153" s="26" t="s">
        <v>171</v>
      </c>
      <c r="F153" s="21" t="str">
        <f t="shared" si="8"/>
        <v>FRAGILES</v>
      </c>
      <c r="G153" s="23">
        <f t="shared" si="11"/>
        <v>1</v>
      </c>
      <c r="I153" s="24" t="s">
        <v>768</v>
      </c>
      <c r="J153" s="24" t="s">
        <v>769</v>
      </c>
      <c r="K153" s="24" t="s">
        <v>770</v>
      </c>
      <c r="L153" s="24">
        <v>2.11</v>
      </c>
      <c r="M153">
        <f t="shared" si="9"/>
        <v>2.11</v>
      </c>
      <c r="N153" t="str">
        <f t="shared" si="10"/>
        <v/>
      </c>
    </row>
    <row r="154" spans="1:14" ht="18.75" customHeight="1" x14ac:dyDescent="0.4">
      <c r="A154" s="25" t="s">
        <v>771</v>
      </c>
      <c r="B154" s="21" t="s">
        <v>772</v>
      </c>
      <c r="C154" s="22"/>
      <c r="D154" s="26" t="s">
        <v>90</v>
      </c>
      <c r="E154" s="26" t="s">
        <v>165</v>
      </c>
      <c r="F154" s="21" t="str">
        <f t="shared" si="8"/>
        <v/>
      </c>
      <c r="G154" s="23">
        <f t="shared" si="11"/>
        <v>0</v>
      </c>
      <c r="I154" s="24" t="s">
        <v>773</v>
      </c>
      <c r="J154" s="24" t="s">
        <v>774</v>
      </c>
      <c r="K154" s="24" t="s">
        <v>775</v>
      </c>
      <c r="L154" s="24">
        <v>3.91</v>
      </c>
      <c r="M154">
        <f t="shared" si="9"/>
        <v>3.91</v>
      </c>
      <c r="N154" t="str">
        <f t="shared" si="10"/>
        <v>FRAGILES</v>
      </c>
    </row>
    <row r="155" spans="1:14" ht="18.75" customHeight="1" x14ac:dyDescent="0.4">
      <c r="A155" s="25" t="s">
        <v>776</v>
      </c>
      <c r="B155" s="21" t="s">
        <v>777</v>
      </c>
      <c r="C155" s="22"/>
      <c r="D155" s="26" t="s">
        <v>37</v>
      </c>
      <c r="E155" s="26" t="s">
        <v>44</v>
      </c>
      <c r="F155" s="21" t="str">
        <f t="shared" si="8"/>
        <v/>
      </c>
      <c r="G155" s="23">
        <f t="shared" si="11"/>
        <v>0</v>
      </c>
      <c r="I155" s="24" t="s">
        <v>778</v>
      </c>
      <c r="J155" s="24" t="s">
        <v>779</v>
      </c>
      <c r="K155" s="24" t="s">
        <v>780</v>
      </c>
      <c r="L155" s="24">
        <v>3.48</v>
      </c>
      <c r="M155">
        <f t="shared" si="9"/>
        <v>3.48</v>
      </c>
      <c r="N155" t="str">
        <f t="shared" si="10"/>
        <v/>
      </c>
    </row>
    <row r="156" spans="1:14" ht="18.75" customHeight="1" x14ac:dyDescent="0.4">
      <c r="A156" s="25" t="s">
        <v>781</v>
      </c>
      <c r="B156" s="21" t="s">
        <v>782</v>
      </c>
      <c r="C156" s="22"/>
      <c r="D156" s="26" t="s">
        <v>149</v>
      </c>
      <c r="E156" s="26" t="s">
        <v>442</v>
      </c>
      <c r="F156" s="21" t="str">
        <f t="shared" si="8"/>
        <v/>
      </c>
      <c r="G156" s="23">
        <f t="shared" si="11"/>
        <v>0</v>
      </c>
      <c r="I156" s="24" t="s">
        <v>783</v>
      </c>
      <c r="J156" s="24" t="s">
        <v>784</v>
      </c>
      <c r="K156" s="24" t="s">
        <v>785</v>
      </c>
      <c r="L156" s="24">
        <v>3.7</v>
      </c>
      <c r="M156">
        <f t="shared" si="9"/>
        <v>3.7</v>
      </c>
      <c r="N156" t="str">
        <f t="shared" si="10"/>
        <v/>
      </c>
    </row>
    <row r="157" spans="1:14" ht="18.75" customHeight="1" x14ac:dyDescent="0.4">
      <c r="A157" s="25" t="s">
        <v>786</v>
      </c>
      <c r="B157" s="21" t="s">
        <v>787</v>
      </c>
      <c r="C157" s="22"/>
      <c r="D157" s="26" t="s">
        <v>37</v>
      </c>
      <c r="E157" s="26" t="s">
        <v>44</v>
      </c>
      <c r="F157" s="21" t="str">
        <f t="shared" si="8"/>
        <v/>
      </c>
      <c r="G157" s="23">
        <f t="shared" si="11"/>
        <v>0</v>
      </c>
      <c r="I157" s="24" t="s">
        <v>788</v>
      </c>
      <c r="J157" s="24" t="s">
        <v>789</v>
      </c>
      <c r="K157" s="24" t="s">
        <v>229</v>
      </c>
      <c r="L157" s="24">
        <v>2.89</v>
      </c>
      <c r="M157">
        <f t="shared" si="9"/>
        <v>2.89</v>
      </c>
      <c r="N157" t="str">
        <f t="shared" si="10"/>
        <v/>
      </c>
    </row>
    <row r="158" spans="1:14" ht="18.75" customHeight="1" x14ac:dyDescent="0.4">
      <c r="A158" s="25" t="s">
        <v>790</v>
      </c>
      <c r="B158" s="21" t="s">
        <v>791</v>
      </c>
      <c r="C158" s="22"/>
      <c r="D158" s="26" t="s">
        <v>90</v>
      </c>
      <c r="E158" s="26" t="s">
        <v>165</v>
      </c>
      <c r="F158" s="21" t="str">
        <f t="shared" si="8"/>
        <v/>
      </c>
      <c r="G158" s="23">
        <f t="shared" si="11"/>
        <v>0</v>
      </c>
      <c r="I158" s="24" t="s">
        <v>792</v>
      </c>
      <c r="J158" s="24" t="s">
        <v>793</v>
      </c>
      <c r="K158" s="24" t="s">
        <v>234</v>
      </c>
      <c r="L158" s="24">
        <v>3.66</v>
      </c>
      <c r="M158">
        <f t="shared" si="9"/>
        <v>3.66</v>
      </c>
      <c r="N158" t="str">
        <f t="shared" si="10"/>
        <v/>
      </c>
    </row>
    <row r="159" spans="1:14" ht="18.75" customHeight="1" x14ac:dyDescent="0.4">
      <c r="A159" s="25" t="s">
        <v>794</v>
      </c>
      <c r="B159" s="21" t="s">
        <v>795</v>
      </c>
      <c r="C159" s="22"/>
      <c r="D159" s="26" t="s">
        <v>37</v>
      </c>
      <c r="E159" s="26" t="s">
        <v>44</v>
      </c>
      <c r="F159" s="21" t="str">
        <f t="shared" si="8"/>
        <v/>
      </c>
      <c r="G159" s="23">
        <f t="shared" si="11"/>
        <v>0</v>
      </c>
      <c r="I159" s="24" t="s">
        <v>796</v>
      </c>
      <c r="J159" s="24" t="s">
        <v>797</v>
      </c>
      <c r="K159" s="24" t="s">
        <v>798</v>
      </c>
      <c r="L159" s="24">
        <v>3.15</v>
      </c>
      <c r="M159">
        <f t="shared" si="9"/>
        <v>3.15</v>
      </c>
      <c r="N159" t="str">
        <f t="shared" si="10"/>
        <v/>
      </c>
    </row>
    <row r="160" spans="1:14" ht="18.75" customHeight="1" x14ac:dyDescent="0.4">
      <c r="A160" s="25" t="s">
        <v>799</v>
      </c>
      <c r="B160" s="21" t="s">
        <v>800</v>
      </c>
      <c r="C160" s="22"/>
      <c r="D160" s="26" t="s">
        <v>37</v>
      </c>
      <c r="E160" s="26" t="s">
        <v>38</v>
      </c>
      <c r="F160" s="21" t="str">
        <f t="shared" si="8"/>
        <v/>
      </c>
      <c r="G160" s="23">
        <f t="shared" si="11"/>
        <v>0</v>
      </c>
      <c r="I160" s="24" t="s">
        <v>801</v>
      </c>
      <c r="J160" s="24" t="s">
        <v>802</v>
      </c>
      <c r="K160" s="24" t="s">
        <v>803</v>
      </c>
      <c r="L160" s="24">
        <v>2.78</v>
      </c>
      <c r="M160">
        <f t="shared" si="9"/>
        <v>2.78</v>
      </c>
      <c r="N160" t="str">
        <f t="shared" si="10"/>
        <v/>
      </c>
    </row>
    <row r="161" spans="1:14" ht="18.75" customHeight="1" x14ac:dyDescent="0.4">
      <c r="A161" s="25" t="s">
        <v>804</v>
      </c>
      <c r="B161" s="21" t="s">
        <v>805</v>
      </c>
      <c r="C161" s="22"/>
      <c r="D161" s="26" t="s">
        <v>37</v>
      </c>
      <c r="E161" s="26" t="s">
        <v>196</v>
      </c>
      <c r="F161" s="21" t="str">
        <f t="shared" si="8"/>
        <v/>
      </c>
      <c r="G161" s="23">
        <f t="shared" si="11"/>
        <v>0</v>
      </c>
      <c r="I161" s="24" t="s">
        <v>806</v>
      </c>
      <c r="J161" s="24" t="s">
        <v>807</v>
      </c>
      <c r="K161" s="24" t="s">
        <v>808</v>
      </c>
      <c r="L161" s="24">
        <v>2.77</v>
      </c>
      <c r="M161">
        <f t="shared" si="9"/>
        <v>2.77</v>
      </c>
      <c r="N161" t="str">
        <f t="shared" si="10"/>
        <v/>
      </c>
    </row>
    <row r="162" spans="1:14" ht="18.75" customHeight="1" x14ac:dyDescent="0.4">
      <c r="A162" s="25" t="s">
        <v>809</v>
      </c>
      <c r="B162" s="21" t="s">
        <v>810</v>
      </c>
      <c r="C162" s="22"/>
      <c r="D162" s="26" t="s">
        <v>90</v>
      </c>
      <c r="E162" s="26" t="s">
        <v>110</v>
      </c>
      <c r="F162" s="21" t="str">
        <f t="shared" si="8"/>
        <v>FRAGILES</v>
      </c>
      <c r="G162" s="23">
        <f t="shared" si="11"/>
        <v>1</v>
      </c>
      <c r="I162" s="24" t="s">
        <v>811</v>
      </c>
      <c r="J162" s="24" t="s">
        <v>812</v>
      </c>
      <c r="K162" s="24" t="s">
        <v>813</v>
      </c>
      <c r="L162" s="24">
        <v>2.81</v>
      </c>
      <c r="M162">
        <f t="shared" si="9"/>
        <v>2.81</v>
      </c>
      <c r="N162" t="str">
        <f t="shared" si="10"/>
        <v/>
      </c>
    </row>
    <row r="163" spans="1:14" ht="18.75" customHeight="1" x14ac:dyDescent="0.4">
      <c r="A163" s="25" t="s">
        <v>814</v>
      </c>
      <c r="B163" s="21" t="s">
        <v>815</v>
      </c>
      <c r="C163" s="22"/>
      <c r="D163" s="26" t="s">
        <v>49</v>
      </c>
      <c r="E163" s="26" t="s">
        <v>50</v>
      </c>
      <c r="F163" s="21" t="str">
        <f t="shared" si="8"/>
        <v/>
      </c>
      <c r="G163" s="23">
        <f t="shared" si="11"/>
        <v>0</v>
      </c>
      <c r="I163" s="24" t="s">
        <v>816</v>
      </c>
      <c r="J163" s="24" t="s">
        <v>817</v>
      </c>
      <c r="K163" s="24" t="s">
        <v>818</v>
      </c>
      <c r="L163" s="24">
        <v>3.22</v>
      </c>
      <c r="M163">
        <f t="shared" si="9"/>
        <v>3.22</v>
      </c>
      <c r="N163" t="str">
        <f t="shared" si="10"/>
        <v/>
      </c>
    </row>
    <row r="164" spans="1:14" ht="18.75" customHeight="1" x14ac:dyDescent="0.4">
      <c r="A164" s="25" t="s">
        <v>819</v>
      </c>
      <c r="B164" s="21" t="s">
        <v>820</v>
      </c>
      <c r="C164" s="22"/>
      <c r="D164" s="26" t="s">
        <v>49</v>
      </c>
      <c r="E164" s="26" t="s">
        <v>50</v>
      </c>
      <c r="F164" s="21" t="str">
        <f t="shared" si="8"/>
        <v/>
      </c>
      <c r="G164" s="23">
        <f t="shared" si="11"/>
        <v>0</v>
      </c>
      <c r="I164" s="24" t="s">
        <v>821</v>
      </c>
      <c r="J164" s="24" t="s">
        <v>822</v>
      </c>
      <c r="K164" s="24" t="s">
        <v>823</v>
      </c>
      <c r="L164" s="24">
        <v>3.11</v>
      </c>
      <c r="M164">
        <f t="shared" si="9"/>
        <v>3.11</v>
      </c>
      <c r="N164" t="str">
        <f t="shared" si="10"/>
        <v/>
      </c>
    </row>
    <row r="165" spans="1:14" ht="18.75" customHeight="1" x14ac:dyDescent="0.4">
      <c r="A165" s="25" t="s">
        <v>824</v>
      </c>
      <c r="B165" s="21" t="s">
        <v>825</v>
      </c>
      <c r="C165" s="22"/>
      <c r="D165" s="26" t="s">
        <v>65</v>
      </c>
      <c r="E165" s="26" t="s">
        <v>66</v>
      </c>
      <c r="F165" s="21" t="str">
        <f t="shared" si="8"/>
        <v/>
      </c>
      <c r="G165" s="23">
        <f t="shared" si="11"/>
        <v>0</v>
      </c>
      <c r="I165" s="24" t="s">
        <v>826</v>
      </c>
      <c r="J165" s="24" t="s">
        <v>827</v>
      </c>
      <c r="K165" s="24" t="s">
        <v>828</v>
      </c>
      <c r="L165" s="24">
        <v>3.34</v>
      </c>
      <c r="M165">
        <f t="shared" si="9"/>
        <v>3.34</v>
      </c>
      <c r="N165" t="str">
        <f t="shared" si="10"/>
        <v/>
      </c>
    </row>
    <row r="166" spans="1:14" ht="18.75" customHeight="1" x14ac:dyDescent="0.4">
      <c r="A166" s="25" t="s">
        <v>829</v>
      </c>
      <c r="B166" s="21" t="s">
        <v>830</v>
      </c>
      <c r="C166" s="22"/>
      <c r="D166" s="26" t="s">
        <v>90</v>
      </c>
      <c r="E166" s="26" t="s">
        <v>165</v>
      </c>
      <c r="F166" s="21" t="str">
        <f t="shared" si="8"/>
        <v>FRAGILES</v>
      </c>
      <c r="G166" s="23">
        <f t="shared" si="11"/>
        <v>1</v>
      </c>
      <c r="I166" s="24" t="s">
        <v>831</v>
      </c>
      <c r="J166" s="24" t="s">
        <v>832</v>
      </c>
      <c r="K166" s="24" t="s">
        <v>833</v>
      </c>
      <c r="L166" s="24">
        <v>6.11</v>
      </c>
      <c r="M166">
        <f t="shared" si="9"/>
        <v>6.11</v>
      </c>
      <c r="N166" t="str">
        <f t="shared" si="10"/>
        <v>FRAGILES</v>
      </c>
    </row>
    <row r="167" spans="1:14" ht="18.75" customHeight="1" x14ac:dyDescent="0.4">
      <c r="A167" s="25" t="s">
        <v>834</v>
      </c>
      <c r="B167" s="21" t="s">
        <v>835</v>
      </c>
      <c r="C167" s="22"/>
      <c r="D167" s="26" t="s">
        <v>72</v>
      </c>
      <c r="E167" s="26" t="s">
        <v>73</v>
      </c>
      <c r="F167" s="21" t="str">
        <f t="shared" si="8"/>
        <v/>
      </c>
      <c r="G167" s="23">
        <f t="shared" si="11"/>
        <v>0</v>
      </c>
      <c r="I167" s="24" t="s">
        <v>836</v>
      </c>
      <c r="J167" s="24" t="s">
        <v>278</v>
      </c>
      <c r="K167" s="24" t="s">
        <v>837</v>
      </c>
      <c r="L167" s="24">
        <v>2.74</v>
      </c>
      <c r="M167">
        <f t="shared" si="9"/>
        <v>2.74</v>
      </c>
      <c r="N167" t="str">
        <f t="shared" si="10"/>
        <v/>
      </c>
    </row>
    <row r="168" spans="1:14" ht="18.75" customHeight="1" x14ac:dyDescent="0.4">
      <c r="A168" s="25" t="s">
        <v>838</v>
      </c>
      <c r="B168" s="21" t="s">
        <v>839</v>
      </c>
      <c r="C168" s="22"/>
      <c r="D168" s="26" t="s">
        <v>149</v>
      </c>
      <c r="E168" s="26" t="s">
        <v>150</v>
      </c>
      <c r="F168" s="21" t="str">
        <f t="shared" si="8"/>
        <v/>
      </c>
      <c r="G168" s="23">
        <f t="shared" si="11"/>
        <v>0</v>
      </c>
      <c r="I168" s="24" t="s">
        <v>840</v>
      </c>
      <c r="J168" s="24" t="s">
        <v>516</v>
      </c>
      <c r="K168" s="24" t="s">
        <v>841</v>
      </c>
      <c r="L168" s="24">
        <v>3.69</v>
      </c>
      <c r="M168">
        <f t="shared" si="9"/>
        <v>3.69</v>
      </c>
      <c r="N168" t="str">
        <f t="shared" si="10"/>
        <v/>
      </c>
    </row>
    <row r="169" spans="1:14" ht="18.75" customHeight="1" x14ac:dyDescent="0.4">
      <c r="A169" s="25" t="s">
        <v>842</v>
      </c>
      <c r="B169" s="21" t="s">
        <v>843</v>
      </c>
      <c r="C169" s="22"/>
      <c r="D169" s="26" t="s">
        <v>90</v>
      </c>
      <c r="E169" s="26" t="s">
        <v>110</v>
      </c>
      <c r="F169" s="21" t="str">
        <f t="shared" si="8"/>
        <v/>
      </c>
      <c r="G169" s="23">
        <f t="shared" si="11"/>
        <v>0</v>
      </c>
      <c r="I169" s="24" t="s">
        <v>844</v>
      </c>
      <c r="J169" s="24" t="s">
        <v>845</v>
      </c>
      <c r="K169" s="24" t="s">
        <v>846</v>
      </c>
      <c r="L169" s="24">
        <v>3.73</v>
      </c>
      <c r="M169">
        <f t="shared" si="9"/>
        <v>3.73</v>
      </c>
      <c r="N169" t="str">
        <f t="shared" si="10"/>
        <v/>
      </c>
    </row>
    <row r="170" spans="1:14" ht="18.75" customHeight="1" x14ac:dyDescent="0.4">
      <c r="A170" s="25" t="s">
        <v>847</v>
      </c>
      <c r="B170" s="21" t="s">
        <v>848</v>
      </c>
      <c r="C170" s="22"/>
      <c r="D170" s="26" t="s">
        <v>49</v>
      </c>
      <c r="E170" s="26" t="s">
        <v>50</v>
      </c>
      <c r="F170" s="21" t="str">
        <f t="shared" si="8"/>
        <v/>
      </c>
      <c r="G170" s="23">
        <f t="shared" si="11"/>
        <v>0</v>
      </c>
      <c r="I170" s="24" t="s">
        <v>849</v>
      </c>
      <c r="J170" s="24" t="s">
        <v>850</v>
      </c>
      <c r="K170" s="24" t="s">
        <v>239</v>
      </c>
      <c r="L170" s="24">
        <v>3</v>
      </c>
      <c r="M170">
        <f t="shared" si="9"/>
        <v>3</v>
      </c>
      <c r="N170" t="str">
        <f t="shared" si="10"/>
        <v/>
      </c>
    </row>
    <row r="171" spans="1:14" ht="18.75" customHeight="1" x14ac:dyDescent="0.4">
      <c r="A171" s="25" t="s">
        <v>851</v>
      </c>
      <c r="B171" s="21" t="s">
        <v>852</v>
      </c>
      <c r="C171" s="22"/>
      <c r="D171" s="26" t="s">
        <v>65</v>
      </c>
      <c r="E171" s="26" t="s">
        <v>171</v>
      </c>
      <c r="F171" s="21" t="str">
        <f t="shared" si="8"/>
        <v/>
      </c>
      <c r="G171" s="23">
        <f t="shared" si="11"/>
        <v>0</v>
      </c>
      <c r="I171" s="24" t="s">
        <v>853</v>
      </c>
      <c r="J171" s="24" t="s">
        <v>854</v>
      </c>
      <c r="K171" s="24" t="s">
        <v>855</v>
      </c>
      <c r="L171" s="24">
        <v>3.3</v>
      </c>
      <c r="M171">
        <f t="shared" si="9"/>
        <v>3.3</v>
      </c>
      <c r="N171" t="str">
        <f t="shared" si="10"/>
        <v/>
      </c>
    </row>
    <row r="172" spans="1:14" ht="18.75" customHeight="1" x14ac:dyDescent="0.4">
      <c r="A172" s="25" t="s">
        <v>856</v>
      </c>
      <c r="B172" s="21" t="s">
        <v>857</v>
      </c>
      <c r="C172" s="22"/>
      <c r="D172" s="26" t="s">
        <v>149</v>
      </c>
      <c r="E172" s="26" t="s">
        <v>150</v>
      </c>
      <c r="F172" s="21" t="str">
        <f t="shared" si="8"/>
        <v/>
      </c>
      <c r="G172" s="23">
        <f t="shared" si="11"/>
        <v>0</v>
      </c>
      <c r="I172" s="24" t="s">
        <v>858</v>
      </c>
      <c r="J172" s="24" t="s">
        <v>859</v>
      </c>
      <c r="K172" s="24" t="s">
        <v>860</v>
      </c>
      <c r="L172" s="24">
        <v>3.56</v>
      </c>
      <c r="M172">
        <f t="shared" si="9"/>
        <v>3.56</v>
      </c>
      <c r="N172" t="str">
        <f t="shared" si="10"/>
        <v/>
      </c>
    </row>
    <row r="173" spans="1:14" ht="18.75" customHeight="1" x14ac:dyDescent="0.4">
      <c r="A173" s="25" t="s">
        <v>861</v>
      </c>
      <c r="B173" s="21" t="s">
        <v>862</v>
      </c>
      <c r="C173" s="22"/>
      <c r="D173" s="26" t="s">
        <v>49</v>
      </c>
      <c r="E173" s="26" t="s">
        <v>50</v>
      </c>
      <c r="F173" s="21" t="str">
        <f t="shared" si="8"/>
        <v/>
      </c>
      <c r="G173" s="23">
        <f t="shared" si="11"/>
        <v>0</v>
      </c>
      <c r="I173" s="24" t="s">
        <v>863</v>
      </c>
      <c r="J173" s="24" t="s">
        <v>864</v>
      </c>
      <c r="K173" s="24" t="s">
        <v>865</v>
      </c>
      <c r="L173" s="24">
        <v>3.54</v>
      </c>
      <c r="M173">
        <f t="shared" si="9"/>
        <v>3.54</v>
      </c>
      <c r="N173" t="str">
        <f t="shared" si="10"/>
        <v/>
      </c>
    </row>
    <row r="174" spans="1:14" ht="18.75" customHeight="1" x14ac:dyDescent="0.4">
      <c r="A174" s="25" t="s">
        <v>866</v>
      </c>
      <c r="B174" s="21" t="s">
        <v>867</v>
      </c>
      <c r="C174" s="22"/>
      <c r="D174" s="26" t="s">
        <v>72</v>
      </c>
      <c r="E174" s="26" t="s">
        <v>73</v>
      </c>
      <c r="F174" s="21" t="str">
        <f t="shared" si="8"/>
        <v/>
      </c>
      <c r="G174" s="23">
        <f t="shared" si="11"/>
        <v>0</v>
      </c>
      <c r="I174" s="24" t="s">
        <v>868</v>
      </c>
      <c r="J174" s="24" t="s">
        <v>869</v>
      </c>
      <c r="K174" s="24" t="s">
        <v>870</v>
      </c>
      <c r="L174" s="24">
        <v>3.06</v>
      </c>
      <c r="M174">
        <f t="shared" si="9"/>
        <v>3.06</v>
      </c>
      <c r="N174" t="str">
        <f t="shared" si="10"/>
        <v/>
      </c>
    </row>
    <row r="175" spans="1:14" ht="18.75" customHeight="1" x14ac:dyDescent="0.4">
      <c r="A175" s="25" t="s">
        <v>871</v>
      </c>
      <c r="B175" s="21" t="s">
        <v>872</v>
      </c>
      <c r="C175" s="22"/>
      <c r="D175" s="26" t="s">
        <v>149</v>
      </c>
      <c r="E175" s="26" t="s">
        <v>442</v>
      </c>
      <c r="F175" s="21" t="str">
        <f t="shared" si="8"/>
        <v/>
      </c>
      <c r="G175" s="23">
        <f t="shared" si="11"/>
        <v>0</v>
      </c>
      <c r="I175" s="24" t="s">
        <v>873</v>
      </c>
      <c r="J175" s="24" t="s">
        <v>874</v>
      </c>
      <c r="K175" s="24" t="s">
        <v>875</v>
      </c>
      <c r="L175" s="24">
        <v>3.73</v>
      </c>
      <c r="M175">
        <f t="shared" si="9"/>
        <v>3.73</v>
      </c>
      <c r="N175" t="str">
        <f t="shared" si="10"/>
        <v/>
      </c>
    </row>
    <row r="176" spans="1:14" ht="18.75" customHeight="1" x14ac:dyDescent="0.4">
      <c r="A176" s="25" t="s">
        <v>876</v>
      </c>
      <c r="B176" s="21" t="s">
        <v>877</v>
      </c>
      <c r="C176" s="22"/>
      <c r="D176" s="26" t="s">
        <v>90</v>
      </c>
      <c r="E176" s="26" t="s">
        <v>110</v>
      </c>
      <c r="F176" s="21" t="str">
        <f t="shared" si="8"/>
        <v>FRAGILES</v>
      </c>
      <c r="G176" s="23">
        <f t="shared" si="11"/>
        <v>1</v>
      </c>
      <c r="I176" s="24" t="s">
        <v>878</v>
      </c>
      <c r="J176" s="24" t="s">
        <v>879</v>
      </c>
      <c r="K176" s="24" t="s">
        <v>880</v>
      </c>
      <c r="L176" s="24">
        <v>3.39</v>
      </c>
      <c r="M176">
        <f t="shared" si="9"/>
        <v>3.39</v>
      </c>
      <c r="N176" t="str">
        <f t="shared" si="10"/>
        <v/>
      </c>
    </row>
    <row r="177" spans="1:14" ht="18.75" customHeight="1" x14ac:dyDescent="0.4">
      <c r="A177" s="25" t="s">
        <v>881</v>
      </c>
      <c r="B177" s="21" t="s">
        <v>882</v>
      </c>
      <c r="C177" s="22"/>
      <c r="D177" s="26" t="s">
        <v>37</v>
      </c>
      <c r="E177" s="26" t="s">
        <v>116</v>
      </c>
      <c r="F177" s="21" t="str">
        <f t="shared" si="8"/>
        <v/>
      </c>
      <c r="G177" s="23">
        <f t="shared" si="11"/>
        <v>0</v>
      </c>
      <c r="I177" s="24" t="s">
        <v>883</v>
      </c>
      <c r="J177" s="24" t="s">
        <v>884</v>
      </c>
      <c r="K177" s="24" t="s">
        <v>243</v>
      </c>
      <c r="L177" s="24">
        <v>4.54</v>
      </c>
      <c r="M177">
        <f t="shared" si="9"/>
        <v>4.54</v>
      </c>
      <c r="N177" t="str">
        <f t="shared" si="10"/>
        <v>FRAGILES</v>
      </c>
    </row>
    <row r="178" spans="1:14" ht="18.75" customHeight="1" x14ac:dyDescent="0.4">
      <c r="A178" s="25" t="s">
        <v>885</v>
      </c>
      <c r="B178" s="21" t="s">
        <v>886</v>
      </c>
      <c r="C178" s="22"/>
      <c r="D178" s="26" t="s">
        <v>90</v>
      </c>
      <c r="E178" s="26" t="s">
        <v>91</v>
      </c>
      <c r="F178" s="21" t="str">
        <f t="shared" si="8"/>
        <v/>
      </c>
      <c r="G178" s="23">
        <f t="shared" si="11"/>
        <v>0</v>
      </c>
      <c r="I178" s="24" t="s">
        <v>887</v>
      </c>
      <c r="J178" s="24" t="s">
        <v>888</v>
      </c>
      <c r="K178" s="24" t="s">
        <v>889</v>
      </c>
      <c r="L178" s="24">
        <v>2.75</v>
      </c>
      <c r="M178">
        <f t="shared" si="9"/>
        <v>2.75</v>
      </c>
      <c r="N178" t="str">
        <f t="shared" si="10"/>
        <v/>
      </c>
    </row>
    <row r="179" spans="1:14" ht="18.75" customHeight="1" x14ac:dyDescent="0.4">
      <c r="A179" s="25" t="s">
        <v>890</v>
      </c>
      <c r="B179" s="21" t="s">
        <v>891</v>
      </c>
      <c r="C179" s="22"/>
      <c r="D179" s="26" t="s">
        <v>90</v>
      </c>
      <c r="E179" s="26" t="s">
        <v>91</v>
      </c>
      <c r="F179" s="21" t="str">
        <f t="shared" si="8"/>
        <v>FRAGILES</v>
      </c>
      <c r="G179" s="23">
        <f t="shared" si="11"/>
        <v>1</v>
      </c>
      <c r="I179" s="24" t="s">
        <v>892</v>
      </c>
      <c r="J179" s="24" t="s">
        <v>893</v>
      </c>
      <c r="K179" s="24" t="s">
        <v>894</v>
      </c>
      <c r="L179" s="24">
        <v>3.98</v>
      </c>
      <c r="M179">
        <f t="shared" si="9"/>
        <v>3.98</v>
      </c>
      <c r="N179" t="str">
        <f t="shared" si="10"/>
        <v>FRAGILES</v>
      </c>
    </row>
    <row r="180" spans="1:14" ht="18.75" customHeight="1" x14ac:dyDescent="0.4">
      <c r="A180" s="25" t="s">
        <v>895</v>
      </c>
      <c r="B180" s="21" t="s">
        <v>896</v>
      </c>
      <c r="C180" s="22"/>
      <c r="D180" s="26" t="s">
        <v>90</v>
      </c>
      <c r="E180" s="26" t="s">
        <v>91</v>
      </c>
      <c r="F180" s="21" t="str">
        <f t="shared" si="8"/>
        <v/>
      </c>
      <c r="G180" s="23">
        <f t="shared" si="11"/>
        <v>0</v>
      </c>
      <c r="I180" s="24" t="s">
        <v>897</v>
      </c>
      <c r="J180" s="24" t="s">
        <v>898</v>
      </c>
      <c r="K180" s="24" t="s">
        <v>899</v>
      </c>
      <c r="L180" s="24">
        <v>4.13</v>
      </c>
      <c r="M180">
        <f t="shared" si="9"/>
        <v>4.13</v>
      </c>
      <c r="N180" t="str">
        <f t="shared" si="10"/>
        <v>FRAGILES</v>
      </c>
    </row>
    <row r="181" spans="1:14" ht="18.75" customHeight="1" x14ac:dyDescent="0.4">
      <c r="A181" s="25" t="s">
        <v>900</v>
      </c>
      <c r="B181" s="21" t="s">
        <v>901</v>
      </c>
      <c r="C181" s="22"/>
      <c r="D181" s="26" t="s">
        <v>72</v>
      </c>
      <c r="E181" s="26" t="s">
        <v>73</v>
      </c>
      <c r="F181" s="21" t="str">
        <f t="shared" si="8"/>
        <v/>
      </c>
      <c r="G181" s="23">
        <f t="shared" si="11"/>
        <v>0</v>
      </c>
      <c r="I181" s="24" t="s">
        <v>902</v>
      </c>
      <c r="J181" s="24" t="s">
        <v>903</v>
      </c>
      <c r="K181" s="24" t="s">
        <v>904</v>
      </c>
      <c r="L181" s="24">
        <v>3.08</v>
      </c>
      <c r="M181">
        <f t="shared" si="9"/>
        <v>3.08</v>
      </c>
      <c r="N181" t="str">
        <f t="shared" si="10"/>
        <v/>
      </c>
    </row>
    <row r="182" spans="1:14" ht="18.75" customHeight="1" x14ac:dyDescent="0.4">
      <c r="A182" s="25" t="s">
        <v>905</v>
      </c>
      <c r="B182" s="21" t="s">
        <v>906</v>
      </c>
      <c r="C182" s="22"/>
      <c r="D182" s="26" t="s">
        <v>72</v>
      </c>
      <c r="E182" s="26" t="s">
        <v>73</v>
      </c>
      <c r="F182" s="21" t="str">
        <f t="shared" si="8"/>
        <v/>
      </c>
      <c r="G182" s="23">
        <f t="shared" si="11"/>
        <v>0</v>
      </c>
      <c r="I182" s="24" t="s">
        <v>907</v>
      </c>
      <c r="J182" s="24" t="s">
        <v>908</v>
      </c>
      <c r="K182" s="24" t="s">
        <v>909</v>
      </c>
      <c r="L182" s="24">
        <v>2.91</v>
      </c>
      <c r="M182">
        <f t="shared" si="9"/>
        <v>2.91</v>
      </c>
      <c r="N182" t="str">
        <f t="shared" si="10"/>
        <v/>
      </c>
    </row>
    <row r="183" spans="1:14" ht="18.75" customHeight="1" x14ac:dyDescent="0.4">
      <c r="A183" s="25" t="s">
        <v>910</v>
      </c>
      <c r="B183" s="21" t="s">
        <v>911</v>
      </c>
      <c r="C183" s="22"/>
      <c r="D183" s="26" t="s">
        <v>72</v>
      </c>
      <c r="E183" s="26" t="s">
        <v>73</v>
      </c>
      <c r="F183" s="21" t="str">
        <f t="shared" si="8"/>
        <v/>
      </c>
      <c r="G183" s="23">
        <f t="shared" si="11"/>
        <v>0</v>
      </c>
      <c r="I183" s="24" t="s">
        <v>912</v>
      </c>
      <c r="J183" s="24" t="s">
        <v>913</v>
      </c>
      <c r="K183" s="24" t="s">
        <v>914</v>
      </c>
      <c r="L183" s="24">
        <v>3.15</v>
      </c>
      <c r="M183">
        <f t="shared" si="9"/>
        <v>3.15</v>
      </c>
      <c r="N183" t="str">
        <f t="shared" si="10"/>
        <v/>
      </c>
    </row>
    <row r="184" spans="1:14" ht="18.75" customHeight="1" x14ac:dyDescent="0.4">
      <c r="A184" s="25" t="s">
        <v>915</v>
      </c>
      <c r="B184" s="21" t="s">
        <v>916</v>
      </c>
      <c r="C184" s="22"/>
      <c r="D184" s="26" t="s">
        <v>90</v>
      </c>
      <c r="E184" s="26" t="s">
        <v>165</v>
      </c>
      <c r="F184" s="21" t="str">
        <f t="shared" si="8"/>
        <v/>
      </c>
      <c r="G184" s="23">
        <f t="shared" si="11"/>
        <v>0</v>
      </c>
      <c r="I184" s="24" t="s">
        <v>917</v>
      </c>
      <c r="J184" s="24" t="s">
        <v>918</v>
      </c>
      <c r="K184" s="24" t="s">
        <v>248</v>
      </c>
      <c r="L184" s="24">
        <v>3.16</v>
      </c>
      <c r="M184">
        <f t="shared" si="9"/>
        <v>3.16</v>
      </c>
      <c r="N184" t="str">
        <f t="shared" si="10"/>
        <v/>
      </c>
    </row>
    <row r="185" spans="1:14" ht="18.75" customHeight="1" x14ac:dyDescent="0.4">
      <c r="A185" s="25" t="s">
        <v>919</v>
      </c>
      <c r="B185" s="21" t="s">
        <v>920</v>
      </c>
      <c r="C185" s="22"/>
      <c r="D185" s="26" t="s">
        <v>149</v>
      </c>
      <c r="E185" s="26" t="s">
        <v>150</v>
      </c>
      <c r="F185" s="21" t="str">
        <f t="shared" si="8"/>
        <v/>
      </c>
      <c r="G185" s="23">
        <f t="shared" si="11"/>
        <v>0</v>
      </c>
      <c r="I185" s="24" t="s">
        <v>921</v>
      </c>
      <c r="J185" s="24" t="s">
        <v>922</v>
      </c>
      <c r="K185" s="24" t="s">
        <v>252</v>
      </c>
      <c r="L185" s="24">
        <v>2.94</v>
      </c>
      <c r="M185">
        <f t="shared" si="9"/>
        <v>2.94</v>
      </c>
      <c r="N185" t="str">
        <f t="shared" si="10"/>
        <v/>
      </c>
    </row>
    <row r="186" spans="1:14" ht="18.75" customHeight="1" x14ac:dyDescent="0.4">
      <c r="A186" s="25" t="s">
        <v>923</v>
      </c>
      <c r="B186" s="21" t="s">
        <v>924</v>
      </c>
      <c r="C186" s="22"/>
      <c r="D186" s="26" t="s">
        <v>65</v>
      </c>
      <c r="E186" s="26" t="s">
        <v>66</v>
      </c>
      <c r="F186" s="21" t="str">
        <f t="shared" si="8"/>
        <v/>
      </c>
      <c r="G186" s="23">
        <f t="shared" si="11"/>
        <v>0</v>
      </c>
      <c r="I186" s="24" t="s">
        <v>925</v>
      </c>
      <c r="J186" s="24" t="s">
        <v>926</v>
      </c>
      <c r="K186" s="24" t="s">
        <v>257</v>
      </c>
      <c r="L186" s="24">
        <v>3.97</v>
      </c>
      <c r="M186">
        <f t="shared" si="9"/>
        <v>3.97</v>
      </c>
      <c r="N186" t="str">
        <f t="shared" si="10"/>
        <v>FRAGILES</v>
      </c>
    </row>
    <row r="187" spans="1:14" ht="18.75" customHeight="1" x14ac:dyDescent="0.4">
      <c r="A187" s="25" t="s">
        <v>927</v>
      </c>
      <c r="B187" s="21" t="s">
        <v>928</v>
      </c>
      <c r="C187" s="22"/>
      <c r="D187" s="26" t="s">
        <v>149</v>
      </c>
      <c r="E187" s="26" t="s">
        <v>150</v>
      </c>
      <c r="F187" s="21" t="str">
        <f t="shared" si="8"/>
        <v/>
      </c>
      <c r="G187" s="23">
        <f t="shared" si="11"/>
        <v>0</v>
      </c>
      <c r="I187" s="24" t="s">
        <v>929</v>
      </c>
      <c r="J187" s="24" t="s">
        <v>930</v>
      </c>
      <c r="K187" s="24" t="s">
        <v>931</v>
      </c>
      <c r="L187" s="24">
        <v>3.59</v>
      </c>
      <c r="M187">
        <f t="shared" si="9"/>
        <v>3.59</v>
      </c>
      <c r="N187" t="str">
        <f t="shared" si="10"/>
        <v/>
      </c>
    </row>
    <row r="188" spans="1:14" ht="18.75" customHeight="1" x14ac:dyDescent="0.4">
      <c r="A188" s="25" t="s">
        <v>932</v>
      </c>
      <c r="B188" s="21" t="s">
        <v>933</v>
      </c>
      <c r="C188" s="22"/>
      <c r="D188" s="26" t="s">
        <v>90</v>
      </c>
      <c r="E188" s="26" t="s">
        <v>110</v>
      </c>
      <c r="F188" s="21" t="str">
        <f t="shared" si="8"/>
        <v>FRAGILES</v>
      </c>
      <c r="G188" s="23">
        <f t="shared" si="11"/>
        <v>1</v>
      </c>
      <c r="I188" s="24" t="s">
        <v>934</v>
      </c>
      <c r="J188" s="24" t="s">
        <v>935</v>
      </c>
      <c r="K188" s="24" t="s">
        <v>936</v>
      </c>
      <c r="L188" s="24">
        <v>2.31</v>
      </c>
      <c r="M188">
        <f t="shared" si="9"/>
        <v>2.31</v>
      </c>
      <c r="N188" t="str">
        <f t="shared" si="10"/>
        <v/>
      </c>
    </row>
    <row r="189" spans="1:14" ht="18.75" customHeight="1" x14ac:dyDescent="0.4">
      <c r="A189" s="25" t="s">
        <v>937</v>
      </c>
      <c r="B189" s="21" t="s">
        <v>938</v>
      </c>
      <c r="C189" s="22"/>
      <c r="D189" s="26" t="s">
        <v>37</v>
      </c>
      <c r="E189" s="26" t="s">
        <v>116</v>
      </c>
      <c r="F189" s="21" t="str">
        <f t="shared" si="8"/>
        <v/>
      </c>
      <c r="G189" s="23">
        <f t="shared" si="11"/>
        <v>0</v>
      </c>
      <c r="I189" s="24" t="s">
        <v>939</v>
      </c>
      <c r="J189" s="24" t="s">
        <v>940</v>
      </c>
      <c r="K189" s="24" t="s">
        <v>261</v>
      </c>
      <c r="L189" s="24">
        <v>2.75</v>
      </c>
      <c r="M189">
        <f t="shared" si="9"/>
        <v>2.75</v>
      </c>
      <c r="N189" t="str">
        <f t="shared" si="10"/>
        <v/>
      </c>
    </row>
    <row r="190" spans="1:14" ht="18.75" customHeight="1" x14ac:dyDescent="0.4">
      <c r="A190" s="25" t="s">
        <v>941</v>
      </c>
      <c r="B190" s="21" t="s">
        <v>942</v>
      </c>
      <c r="C190" s="22"/>
      <c r="D190" s="26" t="s">
        <v>149</v>
      </c>
      <c r="E190" s="26" t="s">
        <v>150</v>
      </c>
      <c r="F190" s="21" t="str">
        <f t="shared" si="8"/>
        <v/>
      </c>
      <c r="G190" s="23">
        <f t="shared" si="11"/>
        <v>0</v>
      </c>
      <c r="I190" s="24" t="s">
        <v>943</v>
      </c>
      <c r="J190" s="24" t="s">
        <v>944</v>
      </c>
      <c r="K190" s="24" t="s">
        <v>945</v>
      </c>
      <c r="L190" s="24">
        <v>3.51</v>
      </c>
      <c r="M190">
        <f t="shared" si="9"/>
        <v>3.51</v>
      </c>
      <c r="N190" t="str">
        <f t="shared" si="10"/>
        <v/>
      </c>
    </row>
    <row r="191" spans="1:14" ht="18.75" customHeight="1" x14ac:dyDescent="0.4">
      <c r="A191" s="25" t="s">
        <v>946</v>
      </c>
      <c r="B191" s="21" t="s">
        <v>947</v>
      </c>
      <c r="C191" s="22"/>
      <c r="D191" s="26" t="s">
        <v>72</v>
      </c>
      <c r="E191" s="26" t="s">
        <v>73</v>
      </c>
      <c r="F191" s="21" t="str">
        <f t="shared" si="8"/>
        <v/>
      </c>
      <c r="G191" s="23">
        <f t="shared" si="11"/>
        <v>0</v>
      </c>
      <c r="I191" s="24" t="s">
        <v>948</v>
      </c>
      <c r="J191" s="24" t="s">
        <v>949</v>
      </c>
      <c r="K191" s="24" t="s">
        <v>266</v>
      </c>
      <c r="L191" s="24">
        <v>3.51</v>
      </c>
      <c r="M191">
        <f t="shared" si="9"/>
        <v>3.51</v>
      </c>
      <c r="N191" t="str">
        <f t="shared" si="10"/>
        <v/>
      </c>
    </row>
    <row r="192" spans="1:14" ht="18.75" customHeight="1" x14ac:dyDescent="0.4">
      <c r="A192" s="25" t="s">
        <v>950</v>
      </c>
      <c r="B192" s="21" t="s">
        <v>951</v>
      </c>
      <c r="C192" s="22"/>
      <c r="D192" s="26" t="s">
        <v>149</v>
      </c>
      <c r="E192" s="26" t="s">
        <v>150</v>
      </c>
      <c r="F192" s="21" t="str">
        <f t="shared" si="8"/>
        <v>FRAGILES</v>
      </c>
      <c r="G192" s="23">
        <f t="shared" si="11"/>
        <v>1</v>
      </c>
      <c r="I192" s="24" t="s">
        <v>952</v>
      </c>
      <c r="J192" s="24" t="s">
        <v>953</v>
      </c>
      <c r="K192" s="24" t="s">
        <v>954</v>
      </c>
      <c r="L192" s="24">
        <v>3.31</v>
      </c>
      <c r="M192">
        <f t="shared" si="9"/>
        <v>3.31</v>
      </c>
      <c r="N192" t="str">
        <f t="shared" si="10"/>
        <v/>
      </c>
    </row>
    <row r="193" spans="1:14" ht="18.75" customHeight="1" x14ac:dyDescent="0.4">
      <c r="A193" s="25" t="s">
        <v>955</v>
      </c>
      <c r="B193" s="21" t="s">
        <v>956</v>
      </c>
      <c r="C193" s="22"/>
      <c r="D193" s="26" t="s">
        <v>90</v>
      </c>
      <c r="E193" s="26" t="s">
        <v>165</v>
      </c>
      <c r="F193" s="21" t="str">
        <f t="shared" si="8"/>
        <v/>
      </c>
      <c r="G193" s="23">
        <f t="shared" si="11"/>
        <v>0</v>
      </c>
      <c r="I193" s="24" t="s">
        <v>957</v>
      </c>
      <c r="J193" s="24" t="s">
        <v>958</v>
      </c>
      <c r="K193" s="24" t="s">
        <v>271</v>
      </c>
      <c r="L193" s="24">
        <v>2.75</v>
      </c>
      <c r="M193">
        <f t="shared" si="9"/>
        <v>2.75</v>
      </c>
      <c r="N193" t="str">
        <f t="shared" si="10"/>
        <v/>
      </c>
    </row>
    <row r="194" spans="1:14" ht="18.75" customHeight="1" x14ac:dyDescent="0.4">
      <c r="A194" s="25" t="s">
        <v>959</v>
      </c>
      <c r="B194" s="21" t="s">
        <v>960</v>
      </c>
      <c r="C194" s="22"/>
      <c r="D194" s="26" t="s">
        <v>90</v>
      </c>
      <c r="E194" s="26" t="s">
        <v>165</v>
      </c>
      <c r="F194" s="21" t="str">
        <f t="shared" si="8"/>
        <v/>
      </c>
      <c r="G194" s="23">
        <f t="shared" si="11"/>
        <v>0</v>
      </c>
      <c r="I194" s="24" t="s">
        <v>961</v>
      </c>
      <c r="J194" s="24" t="s">
        <v>962</v>
      </c>
      <c r="K194" s="24" t="s">
        <v>963</v>
      </c>
      <c r="L194" s="24">
        <v>3.17</v>
      </c>
      <c r="M194">
        <f t="shared" si="9"/>
        <v>3.17</v>
      </c>
      <c r="N194" t="str">
        <f t="shared" si="10"/>
        <v/>
      </c>
    </row>
    <row r="195" spans="1:14" ht="18.75" customHeight="1" x14ac:dyDescent="0.4">
      <c r="A195" s="25" t="s">
        <v>964</v>
      </c>
      <c r="B195" s="21" t="s">
        <v>965</v>
      </c>
      <c r="C195" s="22"/>
      <c r="D195" s="26" t="s">
        <v>65</v>
      </c>
      <c r="E195" s="26" t="s">
        <v>66</v>
      </c>
      <c r="F195" s="21" t="str">
        <f t="shared" si="8"/>
        <v>FRAGILES</v>
      </c>
      <c r="G195" s="23">
        <f t="shared" si="11"/>
        <v>1</v>
      </c>
      <c r="I195" s="24" t="s">
        <v>966</v>
      </c>
      <c r="J195" s="24" t="s">
        <v>967</v>
      </c>
      <c r="K195" s="24" t="s">
        <v>968</v>
      </c>
      <c r="L195" s="24">
        <v>3.99</v>
      </c>
      <c r="M195">
        <f t="shared" si="9"/>
        <v>3.99</v>
      </c>
      <c r="N195" t="str">
        <f t="shared" si="10"/>
        <v>FRAGILES</v>
      </c>
    </row>
    <row r="196" spans="1:14" ht="18.75" customHeight="1" x14ac:dyDescent="0.4">
      <c r="A196" s="25" t="s">
        <v>969</v>
      </c>
      <c r="B196" s="21" t="s">
        <v>970</v>
      </c>
      <c r="C196" s="22"/>
      <c r="D196" s="26" t="s">
        <v>149</v>
      </c>
      <c r="E196" s="26" t="s">
        <v>150</v>
      </c>
      <c r="F196" s="21" t="str">
        <f t="shared" ref="F196:F255" si="12">VLOOKUP(A196,K:N,4,FALSE)</f>
        <v/>
      </c>
      <c r="G196" s="23">
        <f t="shared" si="11"/>
        <v>0</v>
      </c>
      <c r="I196" s="24" t="s">
        <v>971</v>
      </c>
      <c r="J196" s="24" t="s">
        <v>972</v>
      </c>
      <c r="K196" s="24" t="s">
        <v>973</v>
      </c>
      <c r="L196" s="24">
        <v>3.49</v>
      </c>
      <c r="M196">
        <f t="shared" ref="M196:M259" si="13">L196+0</f>
        <v>3.49</v>
      </c>
      <c r="N196" t="str">
        <f t="shared" ref="N196:N259" si="14">IF(M196&gt;$M$1,"FRAGILES","")</f>
        <v/>
      </c>
    </row>
    <row r="197" spans="1:14" ht="18.75" customHeight="1" x14ac:dyDescent="0.4">
      <c r="A197" s="25" t="s">
        <v>974</v>
      </c>
      <c r="B197" s="21" t="s">
        <v>975</v>
      </c>
      <c r="C197" s="22"/>
      <c r="D197" s="26" t="s">
        <v>37</v>
      </c>
      <c r="E197" s="26" t="s">
        <v>38</v>
      </c>
      <c r="F197" s="21" t="str">
        <f t="shared" si="12"/>
        <v/>
      </c>
      <c r="G197" s="23">
        <f t="shared" ref="G197:G255" si="15">IF(F197="fragiles",1,0)</f>
        <v>0</v>
      </c>
      <c r="I197" s="24" t="s">
        <v>976</v>
      </c>
      <c r="J197" s="24" t="s">
        <v>977</v>
      </c>
      <c r="K197" s="24" t="s">
        <v>978</v>
      </c>
      <c r="L197" s="24">
        <v>3.31</v>
      </c>
      <c r="M197">
        <f t="shared" si="13"/>
        <v>3.31</v>
      </c>
      <c r="N197" t="str">
        <f t="shared" si="14"/>
        <v/>
      </c>
    </row>
    <row r="198" spans="1:14" ht="18.75" customHeight="1" x14ac:dyDescent="0.4">
      <c r="A198" s="25" t="s">
        <v>979</v>
      </c>
      <c r="B198" s="21" t="s">
        <v>980</v>
      </c>
      <c r="C198" s="22"/>
      <c r="D198" s="26" t="s">
        <v>37</v>
      </c>
      <c r="E198" s="26" t="s">
        <v>116</v>
      </c>
      <c r="F198" s="21" t="str">
        <f t="shared" si="12"/>
        <v/>
      </c>
      <c r="G198" s="23">
        <f t="shared" si="15"/>
        <v>0</v>
      </c>
      <c r="I198" s="24" t="s">
        <v>981</v>
      </c>
      <c r="J198" s="24" t="s">
        <v>982</v>
      </c>
      <c r="K198" s="24" t="s">
        <v>983</v>
      </c>
      <c r="L198" s="24">
        <v>3.49</v>
      </c>
      <c r="M198">
        <f t="shared" si="13"/>
        <v>3.49</v>
      </c>
      <c r="N198" t="str">
        <f t="shared" si="14"/>
        <v/>
      </c>
    </row>
    <row r="199" spans="1:14" ht="18.75" customHeight="1" x14ac:dyDescent="0.4">
      <c r="A199" s="25" t="s">
        <v>984</v>
      </c>
      <c r="B199" s="21" t="s">
        <v>985</v>
      </c>
      <c r="C199" s="22"/>
      <c r="D199" s="26" t="s">
        <v>90</v>
      </c>
      <c r="E199" s="26" t="s">
        <v>165</v>
      </c>
      <c r="F199" s="21" t="str">
        <f t="shared" si="12"/>
        <v/>
      </c>
      <c r="G199" s="23">
        <f t="shared" si="15"/>
        <v>0</v>
      </c>
      <c r="I199" s="24" t="s">
        <v>986</v>
      </c>
      <c r="J199" s="24" t="s">
        <v>987</v>
      </c>
      <c r="K199" s="24" t="s">
        <v>988</v>
      </c>
      <c r="L199" s="24">
        <v>2.4300000000000002</v>
      </c>
      <c r="M199">
        <f t="shared" si="13"/>
        <v>2.4300000000000002</v>
      </c>
      <c r="N199" t="str">
        <f t="shared" si="14"/>
        <v/>
      </c>
    </row>
    <row r="200" spans="1:14" ht="18.75" customHeight="1" x14ac:dyDescent="0.4">
      <c r="A200" s="25" t="s">
        <v>989</v>
      </c>
      <c r="B200" s="21" t="s">
        <v>990</v>
      </c>
      <c r="C200" s="22"/>
      <c r="D200" s="26" t="s">
        <v>90</v>
      </c>
      <c r="E200" s="26" t="s">
        <v>110</v>
      </c>
      <c r="F200" s="21" t="str">
        <f t="shared" si="12"/>
        <v/>
      </c>
      <c r="G200" s="23">
        <f t="shared" si="15"/>
        <v>0</v>
      </c>
      <c r="I200" s="24" t="s">
        <v>991</v>
      </c>
      <c r="J200" s="24" t="s">
        <v>992</v>
      </c>
      <c r="K200" s="24" t="s">
        <v>993</v>
      </c>
      <c r="L200" s="24">
        <v>3.91</v>
      </c>
      <c r="M200">
        <f t="shared" si="13"/>
        <v>3.91</v>
      </c>
      <c r="N200" t="str">
        <f t="shared" si="14"/>
        <v>FRAGILES</v>
      </c>
    </row>
    <row r="201" spans="1:14" ht="18.75" customHeight="1" x14ac:dyDescent="0.4">
      <c r="A201" s="25" t="s">
        <v>994</v>
      </c>
      <c r="B201" s="21" t="s">
        <v>995</v>
      </c>
      <c r="C201" s="22"/>
      <c r="D201" s="26" t="s">
        <v>65</v>
      </c>
      <c r="E201" s="26" t="s">
        <v>66</v>
      </c>
      <c r="F201" s="21" t="str">
        <f t="shared" si="12"/>
        <v/>
      </c>
      <c r="G201" s="23">
        <f t="shared" si="15"/>
        <v>0</v>
      </c>
      <c r="I201" s="24" t="s">
        <v>996</v>
      </c>
      <c r="J201" s="24" t="s">
        <v>997</v>
      </c>
      <c r="K201" s="24" t="s">
        <v>998</v>
      </c>
      <c r="L201" s="24">
        <v>2.95</v>
      </c>
      <c r="M201">
        <f t="shared" si="13"/>
        <v>2.95</v>
      </c>
      <c r="N201" t="str">
        <f t="shared" si="14"/>
        <v/>
      </c>
    </row>
    <row r="202" spans="1:14" ht="18.75" customHeight="1" x14ac:dyDescent="0.4">
      <c r="A202" s="25" t="s">
        <v>999</v>
      </c>
      <c r="B202" s="21" t="s">
        <v>1000</v>
      </c>
      <c r="C202" s="22"/>
      <c r="D202" s="26" t="s">
        <v>65</v>
      </c>
      <c r="E202" s="26" t="s">
        <v>66</v>
      </c>
      <c r="F202" s="21" t="str">
        <f t="shared" si="12"/>
        <v/>
      </c>
      <c r="G202" s="23">
        <f t="shared" si="15"/>
        <v>0</v>
      </c>
      <c r="I202" s="24" t="s">
        <v>1001</v>
      </c>
      <c r="J202" s="24" t="s">
        <v>1002</v>
      </c>
      <c r="K202" s="24" t="s">
        <v>1003</v>
      </c>
      <c r="L202" s="24">
        <v>3.31</v>
      </c>
      <c r="M202">
        <f t="shared" si="13"/>
        <v>3.31</v>
      </c>
      <c r="N202" t="str">
        <f t="shared" si="14"/>
        <v/>
      </c>
    </row>
    <row r="203" spans="1:14" ht="18.75" customHeight="1" x14ac:dyDescent="0.4">
      <c r="A203" s="25" t="s">
        <v>1004</v>
      </c>
      <c r="B203" s="21" t="s">
        <v>1005</v>
      </c>
      <c r="C203" s="22"/>
      <c r="D203" s="26" t="s">
        <v>90</v>
      </c>
      <c r="E203" s="26" t="s">
        <v>165</v>
      </c>
      <c r="F203" s="21" t="str">
        <f t="shared" si="12"/>
        <v>FRAGILES</v>
      </c>
      <c r="G203" s="23">
        <f t="shared" si="15"/>
        <v>1</v>
      </c>
      <c r="I203" s="24" t="s">
        <v>1006</v>
      </c>
      <c r="J203" s="24" t="s">
        <v>1007</v>
      </c>
      <c r="K203" s="24" t="s">
        <v>1008</v>
      </c>
      <c r="L203" s="24">
        <v>2.33</v>
      </c>
      <c r="M203">
        <f t="shared" si="13"/>
        <v>2.33</v>
      </c>
      <c r="N203" t="str">
        <f t="shared" si="14"/>
        <v/>
      </c>
    </row>
    <row r="204" spans="1:14" ht="18.75" customHeight="1" x14ac:dyDescent="0.4">
      <c r="A204" s="25" t="s">
        <v>1009</v>
      </c>
      <c r="B204" s="21" t="s">
        <v>1010</v>
      </c>
      <c r="C204" s="22"/>
      <c r="D204" s="26" t="s">
        <v>90</v>
      </c>
      <c r="E204" s="26" t="s">
        <v>91</v>
      </c>
      <c r="F204" s="21" t="str">
        <f t="shared" si="12"/>
        <v/>
      </c>
      <c r="G204" s="23">
        <f t="shared" si="15"/>
        <v>0</v>
      </c>
      <c r="I204" s="24" t="s">
        <v>1011</v>
      </c>
      <c r="J204" s="24" t="s">
        <v>1012</v>
      </c>
      <c r="K204" s="24" t="s">
        <v>1013</v>
      </c>
      <c r="L204" s="24">
        <v>3.23</v>
      </c>
      <c r="M204">
        <f t="shared" si="13"/>
        <v>3.23</v>
      </c>
      <c r="N204" t="str">
        <f t="shared" si="14"/>
        <v/>
      </c>
    </row>
    <row r="205" spans="1:14" ht="18.75" customHeight="1" x14ac:dyDescent="0.4">
      <c r="A205" s="25" t="s">
        <v>1014</v>
      </c>
      <c r="B205" s="21" t="s">
        <v>1015</v>
      </c>
      <c r="C205" s="22"/>
      <c r="D205" s="26" t="s">
        <v>49</v>
      </c>
      <c r="E205" s="26" t="s">
        <v>50</v>
      </c>
      <c r="F205" s="21" t="str">
        <f t="shared" si="12"/>
        <v/>
      </c>
      <c r="G205" s="23">
        <f t="shared" si="15"/>
        <v>0</v>
      </c>
      <c r="I205" s="24" t="s">
        <v>1016</v>
      </c>
      <c r="J205" s="24" t="s">
        <v>1017</v>
      </c>
      <c r="K205" s="24" t="s">
        <v>1018</v>
      </c>
      <c r="L205" s="24">
        <v>3.62</v>
      </c>
      <c r="M205">
        <f t="shared" si="13"/>
        <v>3.62</v>
      </c>
      <c r="N205" t="str">
        <f t="shared" si="14"/>
        <v/>
      </c>
    </row>
    <row r="206" spans="1:14" ht="18.75" customHeight="1" x14ac:dyDescent="0.4">
      <c r="A206" s="25" t="s">
        <v>1019</v>
      </c>
      <c r="B206" s="21" t="s">
        <v>1020</v>
      </c>
      <c r="C206" s="22"/>
      <c r="D206" s="26" t="s">
        <v>49</v>
      </c>
      <c r="E206" s="26" t="s">
        <v>50</v>
      </c>
      <c r="F206" s="21" t="str">
        <f t="shared" si="12"/>
        <v/>
      </c>
      <c r="G206" s="23">
        <f t="shared" si="15"/>
        <v>0</v>
      </c>
      <c r="I206" s="24" t="s">
        <v>1021</v>
      </c>
      <c r="J206" s="24" t="s">
        <v>1022</v>
      </c>
      <c r="K206" s="24" t="s">
        <v>1023</v>
      </c>
      <c r="L206" s="24">
        <v>3.41</v>
      </c>
      <c r="M206">
        <f t="shared" si="13"/>
        <v>3.41</v>
      </c>
      <c r="N206" t="str">
        <f t="shared" si="14"/>
        <v/>
      </c>
    </row>
    <row r="207" spans="1:14" ht="18.75" customHeight="1" x14ac:dyDescent="0.4">
      <c r="A207" s="25" t="s">
        <v>1024</v>
      </c>
      <c r="B207" s="21" t="s">
        <v>1025</v>
      </c>
      <c r="C207" s="22"/>
      <c r="D207" s="26" t="s">
        <v>90</v>
      </c>
      <c r="E207" s="26" t="s">
        <v>91</v>
      </c>
      <c r="F207" s="21" t="str">
        <f t="shared" si="12"/>
        <v/>
      </c>
      <c r="G207" s="23">
        <f t="shared" si="15"/>
        <v>0</v>
      </c>
      <c r="I207" s="24" t="s">
        <v>1026</v>
      </c>
      <c r="J207" s="24" t="s">
        <v>1027</v>
      </c>
      <c r="K207" s="24" t="s">
        <v>1028</v>
      </c>
      <c r="L207" s="24">
        <v>3.21</v>
      </c>
      <c r="M207">
        <f t="shared" si="13"/>
        <v>3.21</v>
      </c>
      <c r="N207" t="str">
        <f t="shared" si="14"/>
        <v/>
      </c>
    </row>
    <row r="208" spans="1:14" ht="18.75" customHeight="1" x14ac:dyDescent="0.4">
      <c r="A208" s="25" t="s">
        <v>1029</v>
      </c>
      <c r="B208" s="21" t="s">
        <v>1030</v>
      </c>
      <c r="C208" s="22"/>
      <c r="D208" s="26" t="s">
        <v>65</v>
      </c>
      <c r="E208" s="26" t="s">
        <v>171</v>
      </c>
      <c r="F208" s="21" t="str">
        <f t="shared" si="12"/>
        <v/>
      </c>
      <c r="G208" s="23">
        <f t="shared" si="15"/>
        <v>0</v>
      </c>
      <c r="I208" s="24" t="s">
        <v>1031</v>
      </c>
      <c r="J208" s="24" t="s">
        <v>1032</v>
      </c>
      <c r="K208" s="24" t="s">
        <v>1033</v>
      </c>
      <c r="L208" s="24">
        <v>3.83</v>
      </c>
      <c r="M208">
        <f t="shared" si="13"/>
        <v>3.83</v>
      </c>
      <c r="N208" t="str">
        <f t="shared" si="14"/>
        <v>FRAGILES</v>
      </c>
    </row>
    <row r="209" spans="1:14" ht="18.75" customHeight="1" x14ac:dyDescent="0.4">
      <c r="A209" s="25" t="s">
        <v>1034</v>
      </c>
      <c r="B209" s="21" t="s">
        <v>1035</v>
      </c>
      <c r="C209" s="22"/>
      <c r="D209" s="26" t="s">
        <v>90</v>
      </c>
      <c r="E209" s="26" t="s">
        <v>110</v>
      </c>
      <c r="F209" s="21" t="str">
        <f t="shared" si="12"/>
        <v>FRAGILES</v>
      </c>
      <c r="G209" s="23">
        <f t="shared" si="15"/>
        <v>1</v>
      </c>
      <c r="I209" s="24" t="s">
        <v>1036</v>
      </c>
      <c r="J209" s="24" t="s">
        <v>1037</v>
      </c>
      <c r="K209" s="24" t="s">
        <v>1038</v>
      </c>
      <c r="L209" s="24">
        <v>2.74</v>
      </c>
      <c r="M209">
        <f t="shared" si="13"/>
        <v>2.74</v>
      </c>
      <c r="N209" t="str">
        <f t="shared" si="14"/>
        <v/>
      </c>
    </row>
    <row r="210" spans="1:14" ht="18.75" customHeight="1" x14ac:dyDescent="0.4">
      <c r="A210" s="25" t="s">
        <v>1039</v>
      </c>
      <c r="B210" s="21" t="s">
        <v>1040</v>
      </c>
      <c r="C210" s="22"/>
      <c r="D210" s="26" t="s">
        <v>65</v>
      </c>
      <c r="E210" s="26" t="s">
        <v>66</v>
      </c>
      <c r="F210" s="21" t="str">
        <f t="shared" si="12"/>
        <v/>
      </c>
      <c r="G210" s="23">
        <f t="shared" si="15"/>
        <v>0</v>
      </c>
      <c r="I210" s="24" t="s">
        <v>1041</v>
      </c>
      <c r="J210" s="24" t="s">
        <v>1042</v>
      </c>
      <c r="K210" s="24" t="s">
        <v>1043</v>
      </c>
      <c r="L210" s="24">
        <v>3.26</v>
      </c>
      <c r="M210">
        <f t="shared" si="13"/>
        <v>3.26</v>
      </c>
      <c r="N210" t="str">
        <f t="shared" si="14"/>
        <v/>
      </c>
    </row>
    <row r="211" spans="1:14" ht="18.75" customHeight="1" x14ac:dyDescent="0.4">
      <c r="A211" s="25" t="s">
        <v>1044</v>
      </c>
      <c r="B211" s="21" t="s">
        <v>1045</v>
      </c>
      <c r="C211" s="22"/>
      <c r="D211" s="26" t="s">
        <v>37</v>
      </c>
      <c r="E211" s="26" t="s">
        <v>44</v>
      </c>
      <c r="F211" s="21" t="str">
        <f t="shared" si="12"/>
        <v/>
      </c>
      <c r="G211" s="23">
        <f t="shared" si="15"/>
        <v>0</v>
      </c>
      <c r="I211" s="24" t="s">
        <v>1046</v>
      </c>
      <c r="J211" s="24" t="s">
        <v>1047</v>
      </c>
      <c r="K211" s="24" t="s">
        <v>1048</v>
      </c>
      <c r="L211" s="24">
        <v>3.29</v>
      </c>
      <c r="M211">
        <f t="shared" si="13"/>
        <v>3.29</v>
      </c>
      <c r="N211" t="str">
        <f t="shared" si="14"/>
        <v/>
      </c>
    </row>
    <row r="212" spans="1:14" ht="18.75" customHeight="1" x14ac:dyDescent="0.4">
      <c r="A212" s="25" t="s">
        <v>1049</v>
      </c>
      <c r="B212" s="21" t="s">
        <v>1050</v>
      </c>
      <c r="C212" s="22"/>
      <c r="D212" s="26" t="s">
        <v>72</v>
      </c>
      <c r="E212" s="26" t="s">
        <v>73</v>
      </c>
      <c r="F212" s="21" t="str">
        <f t="shared" si="12"/>
        <v>FRAGILES</v>
      </c>
      <c r="G212" s="23">
        <f t="shared" si="15"/>
        <v>1</v>
      </c>
      <c r="I212" s="24" t="s">
        <v>1051</v>
      </c>
      <c r="J212" s="24" t="s">
        <v>1052</v>
      </c>
      <c r="K212" s="24" t="s">
        <v>275</v>
      </c>
      <c r="L212" s="24">
        <v>3.31</v>
      </c>
      <c r="M212">
        <f t="shared" si="13"/>
        <v>3.31</v>
      </c>
      <c r="N212" t="str">
        <f t="shared" si="14"/>
        <v/>
      </c>
    </row>
    <row r="213" spans="1:14" ht="18.75" customHeight="1" x14ac:dyDescent="0.4">
      <c r="A213" s="25" t="s">
        <v>1053</v>
      </c>
      <c r="B213" s="21" t="s">
        <v>1054</v>
      </c>
      <c r="C213" s="22"/>
      <c r="D213" s="26" t="s">
        <v>90</v>
      </c>
      <c r="E213" s="26" t="s">
        <v>165</v>
      </c>
      <c r="F213" s="21" t="str">
        <f t="shared" si="12"/>
        <v/>
      </c>
      <c r="G213" s="23">
        <f t="shared" si="15"/>
        <v>0</v>
      </c>
      <c r="I213" s="24" t="s">
        <v>1055</v>
      </c>
      <c r="J213" s="24" t="s">
        <v>1056</v>
      </c>
      <c r="K213" s="24" t="s">
        <v>1057</v>
      </c>
      <c r="L213" s="24">
        <v>3.6</v>
      </c>
      <c r="M213">
        <f t="shared" si="13"/>
        <v>3.6</v>
      </c>
      <c r="N213" t="str">
        <f t="shared" si="14"/>
        <v/>
      </c>
    </row>
    <row r="214" spans="1:14" ht="18.75" customHeight="1" x14ac:dyDescent="0.4">
      <c r="A214" s="25" t="s">
        <v>1058</v>
      </c>
      <c r="B214" s="21" t="s">
        <v>1059</v>
      </c>
      <c r="C214" s="22"/>
      <c r="D214" s="26" t="s">
        <v>149</v>
      </c>
      <c r="E214" s="26" t="s">
        <v>442</v>
      </c>
      <c r="F214" s="21" t="str">
        <f t="shared" si="12"/>
        <v/>
      </c>
      <c r="G214" s="23">
        <f t="shared" si="15"/>
        <v>0</v>
      </c>
      <c r="I214" s="24" t="s">
        <v>1060</v>
      </c>
      <c r="J214" s="24" t="s">
        <v>1061</v>
      </c>
      <c r="K214" s="24" t="s">
        <v>1062</v>
      </c>
      <c r="L214" s="24">
        <v>2.63</v>
      </c>
      <c r="M214">
        <f t="shared" si="13"/>
        <v>2.63</v>
      </c>
      <c r="N214" t="str">
        <f t="shared" si="14"/>
        <v/>
      </c>
    </row>
    <row r="215" spans="1:14" ht="18.75" customHeight="1" x14ac:dyDescent="0.4">
      <c r="A215" s="25" t="s">
        <v>1063</v>
      </c>
      <c r="B215" s="21" t="s">
        <v>1064</v>
      </c>
      <c r="C215" s="22"/>
      <c r="D215" s="26" t="s">
        <v>90</v>
      </c>
      <c r="E215" s="26" t="s">
        <v>165</v>
      </c>
      <c r="F215" s="21" t="str">
        <f t="shared" si="12"/>
        <v/>
      </c>
      <c r="G215" s="23">
        <f t="shared" si="15"/>
        <v>0</v>
      </c>
      <c r="I215" s="24" t="s">
        <v>1065</v>
      </c>
      <c r="J215" s="24" t="s">
        <v>1066</v>
      </c>
      <c r="K215" s="24" t="s">
        <v>1067</v>
      </c>
      <c r="L215" s="24">
        <v>3.99</v>
      </c>
      <c r="M215">
        <f t="shared" si="13"/>
        <v>3.99</v>
      </c>
      <c r="N215" t="str">
        <f t="shared" si="14"/>
        <v>FRAGILES</v>
      </c>
    </row>
    <row r="216" spans="1:14" ht="18.75" customHeight="1" x14ac:dyDescent="0.4">
      <c r="A216" s="25" t="s">
        <v>1068</v>
      </c>
      <c r="B216" s="21" t="s">
        <v>1069</v>
      </c>
      <c r="C216" s="22"/>
      <c r="D216" s="26" t="s">
        <v>49</v>
      </c>
      <c r="E216" s="26" t="s">
        <v>50</v>
      </c>
      <c r="F216" s="21" t="str">
        <f t="shared" si="12"/>
        <v/>
      </c>
      <c r="G216" s="23">
        <f t="shared" si="15"/>
        <v>0</v>
      </c>
      <c r="I216" s="24" t="s">
        <v>1070</v>
      </c>
      <c r="J216" s="24" t="s">
        <v>1071</v>
      </c>
      <c r="K216" s="24" t="s">
        <v>1072</v>
      </c>
      <c r="L216" s="24">
        <v>2.73</v>
      </c>
      <c r="M216">
        <f t="shared" si="13"/>
        <v>2.73</v>
      </c>
      <c r="N216" t="str">
        <f t="shared" si="14"/>
        <v/>
      </c>
    </row>
    <row r="217" spans="1:14" ht="18.75" customHeight="1" x14ac:dyDescent="0.4">
      <c r="A217" s="25" t="s">
        <v>1073</v>
      </c>
      <c r="B217" s="21" t="s">
        <v>1074</v>
      </c>
      <c r="C217" s="22"/>
      <c r="D217" s="26" t="s">
        <v>90</v>
      </c>
      <c r="E217" s="26" t="s">
        <v>165</v>
      </c>
      <c r="F217" s="21" t="str">
        <f t="shared" si="12"/>
        <v/>
      </c>
      <c r="G217" s="23">
        <f t="shared" si="15"/>
        <v>0</v>
      </c>
      <c r="I217" s="24" t="s">
        <v>1075</v>
      </c>
      <c r="J217" s="24" t="s">
        <v>1076</v>
      </c>
      <c r="K217" s="24" t="s">
        <v>279</v>
      </c>
      <c r="L217" s="24">
        <v>3.04</v>
      </c>
      <c r="M217">
        <f t="shared" si="13"/>
        <v>3.04</v>
      </c>
      <c r="N217" t="str">
        <f t="shared" si="14"/>
        <v/>
      </c>
    </row>
    <row r="218" spans="1:14" ht="18.75" customHeight="1" x14ac:dyDescent="0.4">
      <c r="A218" s="25" t="s">
        <v>1077</v>
      </c>
      <c r="B218" s="21" t="s">
        <v>1078</v>
      </c>
      <c r="C218" s="22"/>
      <c r="D218" s="26" t="s">
        <v>37</v>
      </c>
      <c r="E218" s="26" t="s">
        <v>38</v>
      </c>
      <c r="F218" s="21" t="str">
        <f t="shared" si="12"/>
        <v>FRAGILES</v>
      </c>
      <c r="G218" s="23">
        <f t="shared" si="15"/>
        <v>1</v>
      </c>
      <c r="I218" s="24" t="s">
        <v>1079</v>
      </c>
      <c r="J218" s="24" t="s">
        <v>1080</v>
      </c>
      <c r="K218" s="24" t="s">
        <v>1081</v>
      </c>
      <c r="L218" s="24">
        <v>4.01</v>
      </c>
      <c r="M218">
        <f t="shared" si="13"/>
        <v>4.01</v>
      </c>
      <c r="N218" t="str">
        <f t="shared" si="14"/>
        <v>FRAGILES</v>
      </c>
    </row>
    <row r="219" spans="1:14" ht="18.75" customHeight="1" x14ac:dyDescent="0.4">
      <c r="A219" s="25" t="s">
        <v>1082</v>
      </c>
      <c r="B219" s="21" t="s">
        <v>1083</v>
      </c>
      <c r="C219" s="22"/>
      <c r="D219" s="26" t="s">
        <v>37</v>
      </c>
      <c r="E219" s="26" t="s">
        <v>116</v>
      </c>
      <c r="F219" s="21" t="str">
        <f t="shared" si="12"/>
        <v/>
      </c>
      <c r="G219" s="23">
        <f t="shared" si="15"/>
        <v>0</v>
      </c>
      <c r="I219" s="24" t="s">
        <v>1084</v>
      </c>
      <c r="J219" s="24" t="s">
        <v>1085</v>
      </c>
      <c r="K219" s="24" t="s">
        <v>1086</v>
      </c>
      <c r="L219" s="24">
        <v>2.57</v>
      </c>
      <c r="M219">
        <f t="shared" si="13"/>
        <v>2.57</v>
      </c>
      <c r="N219" t="str">
        <f t="shared" si="14"/>
        <v/>
      </c>
    </row>
    <row r="220" spans="1:14" ht="18.75" customHeight="1" x14ac:dyDescent="0.4">
      <c r="A220" s="25" t="s">
        <v>1087</v>
      </c>
      <c r="B220" s="21" t="s">
        <v>1088</v>
      </c>
      <c r="C220" s="22"/>
      <c r="D220" s="26" t="s">
        <v>65</v>
      </c>
      <c r="E220" s="26" t="s">
        <v>66</v>
      </c>
      <c r="F220" s="21" t="str">
        <f t="shared" si="12"/>
        <v/>
      </c>
      <c r="G220" s="23">
        <f t="shared" si="15"/>
        <v>0</v>
      </c>
      <c r="I220" s="24" t="s">
        <v>1089</v>
      </c>
      <c r="J220" s="24" t="s">
        <v>1090</v>
      </c>
      <c r="K220" s="24" t="s">
        <v>1091</v>
      </c>
      <c r="L220" s="24">
        <v>3.35</v>
      </c>
      <c r="M220">
        <f t="shared" si="13"/>
        <v>3.35</v>
      </c>
      <c r="N220" t="str">
        <f t="shared" si="14"/>
        <v/>
      </c>
    </row>
    <row r="221" spans="1:14" ht="18.75" customHeight="1" x14ac:dyDescent="0.4">
      <c r="A221" s="25" t="s">
        <v>1092</v>
      </c>
      <c r="B221" s="21" t="s">
        <v>1093</v>
      </c>
      <c r="C221" s="22"/>
      <c r="D221" s="26" t="s">
        <v>37</v>
      </c>
      <c r="E221" s="26" t="s">
        <v>38</v>
      </c>
      <c r="F221" s="21" t="str">
        <f t="shared" si="12"/>
        <v>FRAGILES</v>
      </c>
      <c r="G221" s="23">
        <f t="shared" si="15"/>
        <v>1</v>
      </c>
      <c r="I221" s="24" t="s">
        <v>1094</v>
      </c>
      <c r="J221" s="24" t="s">
        <v>1095</v>
      </c>
      <c r="K221" s="24" t="s">
        <v>1096</v>
      </c>
      <c r="L221" s="24">
        <v>2.59</v>
      </c>
      <c r="M221">
        <f t="shared" si="13"/>
        <v>2.59</v>
      </c>
      <c r="N221" t="str">
        <f t="shared" si="14"/>
        <v/>
      </c>
    </row>
    <row r="222" spans="1:14" ht="18.75" customHeight="1" x14ac:dyDescent="0.4">
      <c r="A222" s="25" t="s">
        <v>1097</v>
      </c>
      <c r="B222" s="21" t="s">
        <v>1098</v>
      </c>
      <c r="C222" s="22"/>
      <c r="D222" s="26" t="s">
        <v>90</v>
      </c>
      <c r="E222" s="26" t="s">
        <v>91</v>
      </c>
      <c r="F222" s="21" t="str">
        <f t="shared" si="12"/>
        <v/>
      </c>
      <c r="G222" s="23">
        <f t="shared" si="15"/>
        <v>0</v>
      </c>
      <c r="I222" s="24" t="s">
        <v>1099</v>
      </c>
      <c r="J222" s="24" t="s">
        <v>1100</v>
      </c>
      <c r="K222" s="24" t="s">
        <v>284</v>
      </c>
      <c r="L222" s="24">
        <v>3.65</v>
      </c>
      <c r="M222">
        <f t="shared" si="13"/>
        <v>3.65</v>
      </c>
      <c r="N222" t="str">
        <f t="shared" si="14"/>
        <v/>
      </c>
    </row>
    <row r="223" spans="1:14" ht="18.75" customHeight="1" x14ac:dyDescent="0.4">
      <c r="A223" s="25" t="s">
        <v>1101</v>
      </c>
      <c r="B223" s="21" t="s">
        <v>1102</v>
      </c>
      <c r="C223" s="22"/>
      <c r="D223" s="26" t="s">
        <v>37</v>
      </c>
      <c r="E223" s="26" t="s">
        <v>38</v>
      </c>
      <c r="F223" s="21" t="str">
        <f t="shared" si="12"/>
        <v/>
      </c>
      <c r="G223" s="23">
        <f t="shared" si="15"/>
        <v>0</v>
      </c>
      <c r="I223" s="24" t="s">
        <v>1103</v>
      </c>
      <c r="J223" s="24" t="s">
        <v>1104</v>
      </c>
      <c r="K223" s="24" t="s">
        <v>1105</v>
      </c>
      <c r="L223" s="24">
        <v>2.93</v>
      </c>
      <c r="M223">
        <f t="shared" si="13"/>
        <v>2.93</v>
      </c>
      <c r="N223" t="str">
        <f t="shared" si="14"/>
        <v/>
      </c>
    </row>
    <row r="224" spans="1:14" ht="18.75" customHeight="1" x14ac:dyDescent="0.4">
      <c r="A224" s="25" t="s">
        <v>1106</v>
      </c>
      <c r="B224" s="21" t="s">
        <v>1107</v>
      </c>
      <c r="C224" s="22"/>
      <c r="D224" s="26" t="s">
        <v>65</v>
      </c>
      <c r="E224" s="26" t="s">
        <v>66</v>
      </c>
      <c r="F224" s="21" t="str">
        <f t="shared" si="12"/>
        <v/>
      </c>
      <c r="G224" s="23">
        <f t="shared" si="15"/>
        <v>0</v>
      </c>
      <c r="I224" s="24" t="s">
        <v>1108</v>
      </c>
      <c r="J224" s="24" t="s">
        <v>1109</v>
      </c>
      <c r="K224" s="24" t="s">
        <v>289</v>
      </c>
      <c r="L224" s="24">
        <v>3.64</v>
      </c>
      <c r="M224">
        <f t="shared" si="13"/>
        <v>3.64</v>
      </c>
      <c r="N224" t="str">
        <f t="shared" si="14"/>
        <v/>
      </c>
    </row>
    <row r="225" spans="1:14" ht="18.75" customHeight="1" x14ac:dyDescent="0.4">
      <c r="A225" s="25" t="s">
        <v>1110</v>
      </c>
      <c r="B225" s="21" t="s">
        <v>1111</v>
      </c>
      <c r="C225" s="22"/>
      <c r="D225" s="26" t="s">
        <v>65</v>
      </c>
      <c r="E225" s="26" t="s">
        <v>171</v>
      </c>
      <c r="F225" s="21" t="str">
        <f t="shared" si="12"/>
        <v/>
      </c>
      <c r="G225" s="23">
        <f t="shared" si="15"/>
        <v>0</v>
      </c>
      <c r="I225" s="24" t="s">
        <v>1112</v>
      </c>
      <c r="J225" s="24" t="s">
        <v>1113</v>
      </c>
      <c r="K225" s="24" t="s">
        <v>1114</v>
      </c>
      <c r="L225" s="24">
        <v>3.99</v>
      </c>
      <c r="M225">
        <f t="shared" si="13"/>
        <v>3.99</v>
      </c>
      <c r="N225" t="str">
        <f t="shared" si="14"/>
        <v>FRAGILES</v>
      </c>
    </row>
    <row r="226" spans="1:14" ht="18.75" customHeight="1" x14ac:dyDescent="0.4">
      <c r="A226" s="25" t="s">
        <v>1115</v>
      </c>
      <c r="B226" s="21" t="s">
        <v>1116</v>
      </c>
      <c r="C226" s="22"/>
      <c r="D226" s="26" t="s">
        <v>65</v>
      </c>
      <c r="E226" s="26" t="s">
        <v>66</v>
      </c>
      <c r="F226" s="21" t="str">
        <f t="shared" si="12"/>
        <v/>
      </c>
      <c r="G226" s="23">
        <f t="shared" si="15"/>
        <v>0</v>
      </c>
      <c r="I226" s="24" t="s">
        <v>1117</v>
      </c>
      <c r="J226" s="24" t="s">
        <v>1118</v>
      </c>
      <c r="K226" s="24" t="s">
        <v>294</v>
      </c>
      <c r="L226" s="24">
        <v>2.4900000000000002</v>
      </c>
      <c r="M226">
        <f t="shared" si="13"/>
        <v>2.4900000000000002</v>
      </c>
      <c r="N226" t="str">
        <f t="shared" si="14"/>
        <v/>
      </c>
    </row>
    <row r="227" spans="1:14" ht="18.75" customHeight="1" x14ac:dyDescent="0.4">
      <c r="A227" s="25" t="s">
        <v>1119</v>
      </c>
      <c r="B227" s="21" t="s">
        <v>1120</v>
      </c>
      <c r="C227" s="22"/>
      <c r="D227" s="26" t="s">
        <v>65</v>
      </c>
      <c r="E227" s="26" t="s">
        <v>171</v>
      </c>
      <c r="F227" s="21" t="str">
        <f t="shared" si="12"/>
        <v>FRAGILES</v>
      </c>
      <c r="G227" s="23">
        <f t="shared" si="15"/>
        <v>1</v>
      </c>
      <c r="I227" s="24" t="s">
        <v>1121</v>
      </c>
      <c r="J227" s="24" t="s">
        <v>1122</v>
      </c>
      <c r="K227" s="24" t="s">
        <v>1123</v>
      </c>
      <c r="L227" s="24">
        <v>3.41</v>
      </c>
      <c r="M227">
        <f t="shared" si="13"/>
        <v>3.41</v>
      </c>
      <c r="N227" t="str">
        <f t="shared" si="14"/>
        <v/>
      </c>
    </row>
    <row r="228" spans="1:14" ht="18.75" customHeight="1" x14ac:dyDescent="0.4">
      <c r="A228" s="25" t="s">
        <v>1124</v>
      </c>
      <c r="B228" s="21" t="s">
        <v>1125</v>
      </c>
      <c r="C228" s="22"/>
      <c r="D228" s="26" t="s">
        <v>65</v>
      </c>
      <c r="E228" s="26" t="s">
        <v>66</v>
      </c>
      <c r="F228" s="21" t="str">
        <f t="shared" si="12"/>
        <v/>
      </c>
      <c r="G228" s="23">
        <f t="shared" si="15"/>
        <v>0</v>
      </c>
      <c r="I228" s="24" t="s">
        <v>1126</v>
      </c>
      <c r="J228" s="24" t="s">
        <v>1127</v>
      </c>
      <c r="K228" s="24" t="s">
        <v>298</v>
      </c>
      <c r="L228" s="24">
        <v>3.04</v>
      </c>
      <c r="M228">
        <f t="shared" si="13"/>
        <v>3.04</v>
      </c>
      <c r="N228" t="str">
        <f t="shared" si="14"/>
        <v/>
      </c>
    </row>
    <row r="229" spans="1:14" ht="18.75" customHeight="1" x14ac:dyDescent="0.4">
      <c r="A229" s="25" t="s">
        <v>1128</v>
      </c>
      <c r="B229" s="21" t="s">
        <v>1129</v>
      </c>
      <c r="C229" s="22"/>
      <c r="D229" s="26" t="s">
        <v>65</v>
      </c>
      <c r="E229" s="26" t="s">
        <v>66</v>
      </c>
      <c r="F229" s="21" t="str">
        <f t="shared" si="12"/>
        <v/>
      </c>
      <c r="G229" s="23">
        <f t="shared" si="15"/>
        <v>0</v>
      </c>
      <c r="I229" s="24" t="s">
        <v>1130</v>
      </c>
      <c r="J229" s="24" t="s">
        <v>1131</v>
      </c>
      <c r="K229" s="24" t="s">
        <v>1132</v>
      </c>
      <c r="L229" s="24">
        <v>2.57</v>
      </c>
      <c r="M229">
        <f t="shared" si="13"/>
        <v>2.57</v>
      </c>
      <c r="N229" t="str">
        <f t="shared" si="14"/>
        <v/>
      </c>
    </row>
    <row r="230" spans="1:14" ht="18.75" customHeight="1" x14ac:dyDescent="0.4">
      <c r="A230" s="25" t="s">
        <v>1133</v>
      </c>
      <c r="B230" s="21" t="s">
        <v>1134</v>
      </c>
      <c r="C230" s="22"/>
      <c r="D230" s="26" t="s">
        <v>65</v>
      </c>
      <c r="E230" s="26" t="s">
        <v>66</v>
      </c>
      <c r="F230" s="21" t="str">
        <f t="shared" si="12"/>
        <v>FRAGILES</v>
      </c>
      <c r="G230" s="23">
        <f t="shared" si="15"/>
        <v>1</v>
      </c>
      <c r="I230" s="24" t="s">
        <v>1135</v>
      </c>
      <c r="J230" s="24" t="s">
        <v>1136</v>
      </c>
      <c r="K230" s="24" t="s">
        <v>1137</v>
      </c>
      <c r="L230" s="24">
        <v>3.38</v>
      </c>
      <c r="M230">
        <f t="shared" si="13"/>
        <v>3.38</v>
      </c>
      <c r="N230" t="str">
        <f t="shared" si="14"/>
        <v/>
      </c>
    </row>
    <row r="231" spans="1:14" ht="18.75" customHeight="1" x14ac:dyDescent="0.4">
      <c r="A231" s="25" t="s">
        <v>1138</v>
      </c>
      <c r="B231" s="21" t="s">
        <v>1139</v>
      </c>
      <c r="C231" s="22"/>
      <c r="D231" s="26" t="s">
        <v>49</v>
      </c>
      <c r="E231" s="26" t="s">
        <v>50</v>
      </c>
      <c r="F231" s="21" t="str">
        <f t="shared" si="12"/>
        <v/>
      </c>
      <c r="G231" s="23">
        <f t="shared" si="15"/>
        <v>0</v>
      </c>
      <c r="I231" s="24" t="s">
        <v>1140</v>
      </c>
      <c r="J231" s="24" t="s">
        <v>1141</v>
      </c>
      <c r="K231" s="24" t="s">
        <v>1142</v>
      </c>
      <c r="L231" s="24">
        <v>2.98</v>
      </c>
      <c r="M231">
        <f t="shared" si="13"/>
        <v>2.98</v>
      </c>
      <c r="N231" t="str">
        <f t="shared" si="14"/>
        <v/>
      </c>
    </row>
    <row r="232" spans="1:14" ht="18.75" customHeight="1" x14ac:dyDescent="0.4">
      <c r="A232" s="25" t="s">
        <v>1143</v>
      </c>
      <c r="B232" s="21" t="s">
        <v>1144</v>
      </c>
      <c r="C232" s="22"/>
      <c r="D232" s="26" t="s">
        <v>37</v>
      </c>
      <c r="E232" s="26" t="s">
        <v>38</v>
      </c>
      <c r="F232" s="21" t="str">
        <f t="shared" si="12"/>
        <v/>
      </c>
      <c r="G232" s="23">
        <f t="shared" si="15"/>
        <v>0</v>
      </c>
      <c r="I232" s="24" t="s">
        <v>1145</v>
      </c>
      <c r="J232" s="24" t="s">
        <v>1146</v>
      </c>
      <c r="K232" s="24" t="s">
        <v>1147</v>
      </c>
      <c r="L232" s="24">
        <v>3.89</v>
      </c>
      <c r="M232">
        <f t="shared" si="13"/>
        <v>3.89</v>
      </c>
      <c r="N232" t="str">
        <f t="shared" si="14"/>
        <v>FRAGILES</v>
      </c>
    </row>
    <row r="233" spans="1:14" ht="18.75" customHeight="1" x14ac:dyDescent="0.4">
      <c r="A233" s="25" t="s">
        <v>1148</v>
      </c>
      <c r="B233" s="21" t="s">
        <v>1149</v>
      </c>
      <c r="C233" s="22"/>
      <c r="D233" s="26" t="s">
        <v>72</v>
      </c>
      <c r="E233" s="26" t="s">
        <v>73</v>
      </c>
      <c r="F233" s="21" t="str">
        <f t="shared" si="12"/>
        <v/>
      </c>
      <c r="G233" s="23">
        <f t="shared" si="15"/>
        <v>0</v>
      </c>
      <c r="I233" s="24" t="s">
        <v>1150</v>
      </c>
      <c r="J233" s="24" t="s">
        <v>1151</v>
      </c>
      <c r="K233" s="24" t="s">
        <v>1152</v>
      </c>
      <c r="L233" s="24">
        <v>3.3</v>
      </c>
      <c r="M233">
        <f t="shared" si="13"/>
        <v>3.3</v>
      </c>
      <c r="N233" t="str">
        <f t="shared" si="14"/>
        <v/>
      </c>
    </row>
    <row r="234" spans="1:14" ht="18.75" customHeight="1" x14ac:dyDescent="0.4">
      <c r="A234" s="25" t="s">
        <v>1153</v>
      </c>
      <c r="B234" s="21" t="s">
        <v>1154</v>
      </c>
      <c r="C234" s="22"/>
      <c r="D234" s="26" t="s">
        <v>72</v>
      </c>
      <c r="E234" s="26" t="s">
        <v>73</v>
      </c>
      <c r="F234" s="21" t="str">
        <f t="shared" si="12"/>
        <v/>
      </c>
      <c r="G234" s="23">
        <f t="shared" si="15"/>
        <v>0</v>
      </c>
      <c r="I234" s="24" t="s">
        <v>1155</v>
      </c>
      <c r="J234" s="24" t="s">
        <v>1156</v>
      </c>
      <c r="K234" s="24" t="s">
        <v>454</v>
      </c>
      <c r="L234" s="24">
        <v>3.27</v>
      </c>
      <c r="M234">
        <f t="shared" si="13"/>
        <v>3.27</v>
      </c>
      <c r="N234" t="str">
        <f t="shared" si="14"/>
        <v/>
      </c>
    </row>
    <row r="235" spans="1:14" ht="18.75" customHeight="1" x14ac:dyDescent="0.4">
      <c r="A235" s="25" t="s">
        <v>1157</v>
      </c>
      <c r="B235" s="21" t="s">
        <v>1158</v>
      </c>
      <c r="C235" s="22"/>
      <c r="D235" s="26" t="s">
        <v>65</v>
      </c>
      <c r="E235" s="26" t="s">
        <v>171</v>
      </c>
      <c r="F235" s="21" t="str">
        <f t="shared" si="12"/>
        <v/>
      </c>
      <c r="G235" s="23">
        <f t="shared" si="15"/>
        <v>0</v>
      </c>
      <c r="I235" s="24" t="s">
        <v>1159</v>
      </c>
      <c r="J235" s="24" t="s">
        <v>1160</v>
      </c>
      <c r="K235" s="24" t="s">
        <v>1161</v>
      </c>
      <c r="L235" s="24">
        <v>3.54</v>
      </c>
      <c r="M235">
        <f t="shared" si="13"/>
        <v>3.54</v>
      </c>
      <c r="N235" t="str">
        <f t="shared" si="14"/>
        <v/>
      </c>
    </row>
    <row r="236" spans="1:14" ht="18.75" customHeight="1" x14ac:dyDescent="0.4">
      <c r="A236" s="25" t="s">
        <v>1162</v>
      </c>
      <c r="B236" s="21" t="s">
        <v>1163</v>
      </c>
      <c r="C236" s="22"/>
      <c r="D236" s="26" t="s">
        <v>90</v>
      </c>
      <c r="E236" s="26" t="s">
        <v>165</v>
      </c>
      <c r="F236" s="21" t="str">
        <f t="shared" si="12"/>
        <v/>
      </c>
      <c r="G236" s="23">
        <f t="shared" si="15"/>
        <v>0</v>
      </c>
      <c r="I236" s="24" t="s">
        <v>1164</v>
      </c>
      <c r="J236" s="24" t="s">
        <v>1165</v>
      </c>
      <c r="K236" s="24" t="s">
        <v>1166</v>
      </c>
      <c r="L236" s="24">
        <v>3.22</v>
      </c>
      <c r="M236">
        <f t="shared" si="13"/>
        <v>3.22</v>
      </c>
      <c r="N236" t="str">
        <f t="shared" si="14"/>
        <v/>
      </c>
    </row>
    <row r="237" spans="1:14" ht="18.75" customHeight="1" x14ac:dyDescent="0.4">
      <c r="A237" s="25" t="s">
        <v>1167</v>
      </c>
      <c r="B237" s="21" t="s">
        <v>1168</v>
      </c>
      <c r="C237" s="22"/>
      <c r="D237" s="26" t="s">
        <v>90</v>
      </c>
      <c r="E237" s="26" t="s">
        <v>110</v>
      </c>
      <c r="F237" s="21" t="str">
        <f t="shared" si="12"/>
        <v>FRAGILES</v>
      </c>
      <c r="G237" s="23">
        <f t="shared" si="15"/>
        <v>1</v>
      </c>
      <c r="I237" s="24" t="s">
        <v>1169</v>
      </c>
      <c r="J237" s="24" t="s">
        <v>1170</v>
      </c>
      <c r="K237" s="24" t="s">
        <v>1171</v>
      </c>
      <c r="L237" s="24">
        <v>3.27</v>
      </c>
      <c r="M237">
        <f t="shared" si="13"/>
        <v>3.27</v>
      </c>
      <c r="N237" t="str">
        <f t="shared" si="14"/>
        <v/>
      </c>
    </row>
    <row r="238" spans="1:14" ht="18.75" customHeight="1" x14ac:dyDescent="0.4">
      <c r="A238" s="25" t="s">
        <v>1172</v>
      </c>
      <c r="B238" s="21" t="s">
        <v>1173</v>
      </c>
      <c r="C238" s="22"/>
      <c r="D238" s="26" t="s">
        <v>37</v>
      </c>
      <c r="E238" s="26" t="s">
        <v>38</v>
      </c>
      <c r="F238" s="21" t="str">
        <f t="shared" si="12"/>
        <v/>
      </c>
      <c r="G238" s="23">
        <f t="shared" si="15"/>
        <v>0</v>
      </c>
      <c r="I238" s="24" t="s">
        <v>1174</v>
      </c>
      <c r="J238" s="24" t="s">
        <v>1175</v>
      </c>
      <c r="K238" s="24" t="s">
        <v>1176</v>
      </c>
      <c r="L238" s="24">
        <v>3.91</v>
      </c>
      <c r="M238">
        <f t="shared" si="13"/>
        <v>3.91</v>
      </c>
      <c r="N238" t="str">
        <f t="shared" si="14"/>
        <v>FRAGILES</v>
      </c>
    </row>
    <row r="239" spans="1:14" ht="18.75" customHeight="1" x14ac:dyDescent="0.4">
      <c r="A239" s="25" t="s">
        <v>1177</v>
      </c>
      <c r="B239" s="21" t="s">
        <v>1178</v>
      </c>
      <c r="C239" s="22"/>
      <c r="D239" s="26" t="s">
        <v>49</v>
      </c>
      <c r="E239" s="26" t="s">
        <v>50</v>
      </c>
      <c r="F239" s="21" t="str">
        <f t="shared" si="12"/>
        <v/>
      </c>
      <c r="G239" s="23">
        <f t="shared" si="15"/>
        <v>0</v>
      </c>
      <c r="I239" s="24" t="s">
        <v>1179</v>
      </c>
      <c r="J239" s="24" t="s">
        <v>1180</v>
      </c>
      <c r="K239" s="24" t="s">
        <v>302</v>
      </c>
      <c r="L239" s="24">
        <v>3.9</v>
      </c>
      <c r="M239">
        <f t="shared" si="13"/>
        <v>3.9</v>
      </c>
      <c r="N239" t="str">
        <f t="shared" si="14"/>
        <v>FRAGILES</v>
      </c>
    </row>
    <row r="240" spans="1:14" ht="18.75" customHeight="1" x14ac:dyDescent="0.4">
      <c r="A240" s="25" t="s">
        <v>1181</v>
      </c>
      <c r="B240" s="21" t="s">
        <v>1182</v>
      </c>
      <c r="C240" s="22"/>
      <c r="D240" s="26" t="s">
        <v>72</v>
      </c>
      <c r="E240" s="26" t="s">
        <v>84</v>
      </c>
      <c r="F240" s="21" t="str">
        <f t="shared" si="12"/>
        <v/>
      </c>
      <c r="G240" s="23">
        <f t="shared" si="15"/>
        <v>0</v>
      </c>
      <c r="I240" s="24" t="s">
        <v>1183</v>
      </c>
      <c r="J240" s="24" t="s">
        <v>1184</v>
      </c>
      <c r="K240" s="24" t="s">
        <v>1185</v>
      </c>
      <c r="L240" s="24">
        <v>3.13</v>
      </c>
      <c r="M240">
        <f t="shared" si="13"/>
        <v>3.13</v>
      </c>
      <c r="N240" t="str">
        <f t="shared" si="14"/>
        <v/>
      </c>
    </row>
    <row r="241" spans="1:14" ht="18.75" customHeight="1" x14ac:dyDescent="0.4">
      <c r="A241" s="25" t="s">
        <v>1186</v>
      </c>
      <c r="B241" s="21" t="s">
        <v>1187</v>
      </c>
      <c r="C241" s="22"/>
      <c r="D241" s="26" t="s">
        <v>90</v>
      </c>
      <c r="E241" s="26" t="s">
        <v>165</v>
      </c>
      <c r="F241" s="21" t="str">
        <f t="shared" si="12"/>
        <v>FRAGILES</v>
      </c>
      <c r="G241" s="23">
        <f t="shared" si="15"/>
        <v>1</v>
      </c>
      <c r="I241" s="24" t="s">
        <v>1188</v>
      </c>
      <c r="J241" s="24" t="s">
        <v>1189</v>
      </c>
      <c r="K241" s="24" t="s">
        <v>307</v>
      </c>
      <c r="L241" s="24">
        <v>2.5</v>
      </c>
      <c r="M241">
        <f t="shared" si="13"/>
        <v>2.5</v>
      </c>
      <c r="N241" t="str">
        <f t="shared" si="14"/>
        <v/>
      </c>
    </row>
    <row r="242" spans="1:14" ht="18.75" customHeight="1" x14ac:dyDescent="0.4">
      <c r="A242" s="25" t="s">
        <v>1190</v>
      </c>
      <c r="B242" s="21" t="s">
        <v>1191</v>
      </c>
      <c r="C242" s="22"/>
      <c r="D242" s="26" t="s">
        <v>49</v>
      </c>
      <c r="E242" s="26" t="s">
        <v>50</v>
      </c>
      <c r="F242" s="21" t="str">
        <f t="shared" si="12"/>
        <v/>
      </c>
      <c r="G242" s="23">
        <f t="shared" si="15"/>
        <v>0</v>
      </c>
      <c r="I242" s="24" t="s">
        <v>1192</v>
      </c>
      <c r="J242" s="24" t="s">
        <v>1193</v>
      </c>
      <c r="K242" s="24" t="s">
        <v>1194</v>
      </c>
      <c r="L242" s="24">
        <v>2.83</v>
      </c>
      <c r="M242">
        <f t="shared" si="13"/>
        <v>2.83</v>
      </c>
      <c r="N242" t="str">
        <f t="shared" si="14"/>
        <v/>
      </c>
    </row>
    <row r="243" spans="1:14" ht="18.75" customHeight="1" x14ac:dyDescent="0.4">
      <c r="A243" s="25" t="s">
        <v>1195</v>
      </c>
      <c r="B243" s="21" t="s">
        <v>1196</v>
      </c>
      <c r="C243" s="22"/>
      <c r="D243" s="26" t="s">
        <v>65</v>
      </c>
      <c r="E243" s="26" t="s">
        <v>66</v>
      </c>
      <c r="F243" s="21" t="str">
        <f t="shared" si="12"/>
        <v/>
      </c>
      <c r="G243" s="23">
        <f t="shared" si="15"/>
        <v>0</v>
      </c>
      <c r="I243" s="24" t="s">
        <v>1197</v>
      </c>
      <c r="J243" s="24" t="s">
        <v>1198</v>
      </c>
      <c r="K243" s="24" t="s">
        <v>1199</v>
      </c>
      <c r="L243" s="24">
        <v>3.67</v>
      </c>
      <c r="M243">
        <f t="shared" si="13"/>
        <v>3.67</v>
      </c>
      <c r="N243" t="str">
        <f t="shared" si="14"/>
        <v/>
      </c>
    </row>
    <row r="244" spans="1:14" ht="18.75" customHeight="1" x14ac:dyDescent="0.4">
      <c r="A244" s="25" t="s">
        <v>1200</v>
      </c>
      <c r="B244" s="21" t="s">
        <v>1201</v>
      </c>
      <c r="C244" s="22"/>
      <c r="D244" s="26" t="s">
        <v>90</v>
      </c>
      <c r="E244" s="26" t="s">
        <v>165</v>
      </c>
      <c r="F244" s="21" t="str">
        <f t="shared" si="12"/>
        <v/>
      </c>
      <c r="G244" s="23">
        <f t="shared" si="15"/>
        <v>0</v>
      </c>
      <c r="I244" s="24" t="s">
        <v>1202</v>
      </c>
      <c r="J244" s="24" t="s">
        <v>1203</v>
      </c>
      <c r="K244" s="24" t="s">
        <v>1204</v>
      </c>
      <c r="L244" s="24">
        <v>3.72</v>
      </c>
      <c r="M244">
        <f t="shared" si="13"/>
        <v>3.72</v>
      </c>
      <c r="N244" t="str">
        <f t="shared" si="14"/>
        <v/>
      </c>
    </row>
    <row r="245" spans="1:14" ht="18.75" customHeight="1" x14ac:dyDescent="0.4">
      <c r="A245" s="25" t="s">
        <v>1205</v>
      </c>
      <c r="B245" s="21" t="s">
        <v>1206</v>
      </c>
      <c r="C245" s="22"/>
      <c r="D245" s="26" t="s">
        <v>49</v>
      </c>
      <c r="E245" s="26" t="s">
        <v>50</v>
      </c>
      <c r="F245" s="21" t="str">
        <f t="shared" si="12"/>
        <v/>
      </c>
      <c r="G245" s="23">
        <f t="shared" si="15"/>
        <v>0</v>
      </c>
      <c r="I245" s="24" t="s">
        <v>1207</v>
      </c>
      <c r="J245" s="24" t="s">
        <v>1208</v>
      </c>
      <c r="K245" s="24" t="s">
        <v>1209</v>
      </c>
      <c r="L245" s="24">
        <v>3.37</v>
      </c>
      <c r="M245">
        <f t="shared" si="13"/>
        <v>3.37</v>
      </c>
      <c r="N245" t="str">
        <f t="shared" si="14"/>
        <v/>
      </c>
    </row>
    <row r="246" spans="1:14" ht="18.75" customHeight="1" x14ac:dyDescent="0.4">
      <c r="A246" s="25" t="s">
        <v>1210</v>
      </c>
      <c r="B246" s="21" t="s">
        <v>1211</v>
      </c>
      <c r="C246" s="22"/>
      <c r="D246" s="26" t="s">
        <v>49</v>
      </c>
      <c r="E246" s="26" t="s">
        <v>50</v>
      </c>
      <c r="F246" s="21" t="str">
        <f t="shared" si="12"/>
        <v/>
      </c>
      <c r="G246" s="23">
        <f t="shared" si="15"/>
        <v>0</v>
      </c>
      <c r="I246" s="24" t="s">
        <v>1212</v>
      </c>
      <c r="J246" s="24" t="s">
        <v>1213</v>
      </c>
      <c r="K246" s="24" t="s">
        <v>1214</v>
      </c>
      <c r="L246" s="24">
        <v>3.02</v>
      </c>
      <c r="M246">
        <f t="shared" si="13"/>
        <v>3.02</v>
      </c>
      <c r="N246" t="str">
        <f t="shared" si="14"/>
        <v/>
      </c>
    </row>
    <row r="247" spans="1:14" ht="18.75" customHeight="1" x14ac:dyDescent="0.4">
      <c r="A247" s="25" t="s">
        <v>1215</v>
      </c>
      <c r="B247" s="21" t="s">
        <v>1216</v>
      </c>
      <c r="C247" s="22"/>
      <c r="D247" s="26" t="s">
        <v>65</v>
      </c>
      <c r="E247" s="26" t="s">
        <v>171</v>
      </c>
      <c r="F247" s="21" t="str">
        <f t="shared" si="12"/>
        <v/>
      </c>
      <c r="G247" s="23">
        <f t="shared" si="15"/>
        <v>0</v>
      </c>
      <c r="I247" s="24" t="s">
        <v>1217</v>
      </c>
      <c r="J247" s="24" t="s">
        <v>1218</v>
      </c>
      <c r="K247" s="24" t="s">
        <v>1219</v>
      </c>
      <c r="L247" s="24">
        <v>4.37</v>
      </c>
      <c r="M247">
        <f t="shared" si="13"/>
        <v>4.37</v>
      </c>
      <c r="N247" t="str">
        <f t="shared" si="14"/>
        <v>FRAGILES</v>
      </c>
    </row>
    <row r="248" spans="1:14" ht="18.75" customHeight="1" x14ac:dyDescent="0.4">
      <c r="A248" s="25" t="s">
        <v>1220</v>
      </c>
      <c r="B248" s="21" t="s">
        <v>1221</v>
      </c>
      <c r="C248" s="22"/>
      <c r="D248" s="26" t="s">
        <v>37</v>
      </c>
      <c r="E248" s="26" t="s">
        <v>38</v>
      </c>
      <c r="F248" s="21" t="str">
        <f t="shared" si="12"/>
        <v/>
      </c>
      <c r="G248" s="23">
        <f t="shared" si="15"/>
        <v>0</v>
      </c>
      <c r="I248" s="24" t="s">
        <v>1222</v>
      </c>
      <c r="J248" s="24" t="s">
        <v>1223</v>
      </c>
      <c r="K248" s="24" t="s">
        <v>1224</v>
      </c>
      <c r="L248" s="24">
        <v>3.56</v>
      </c>
      <c r="M248">
        <f t="shared" si="13"/>
        <v>3.56</v>
      </c>
      <c r="N248" t="str">
        <f t="shared" si="14"/>
        <v/>
      </c>
    </row>
    <row r="249" spans="1:14" ht="18.75" customHeight="1" x14ac:dyDescent="0.4">
      <c r="A249" s="25" t="s">
        <v>1225</v>
      </c>
      <c r="B249" s="21" t="s">
        <v>1226</v>
      </c>
      <c r="C249" s="22"/>
      <c r="D249" s="26" t="s">
        <v>49</v>
      </c>
      <c r="E249" s="26" t="s">
        <v>50</v>
      </c>
      <c r="F249" s="21" t="str">
        <f t="shared" si="12"/>
        <v/>
      </c>
      <c r="G249" s="23">
        <f t="shared" si="15"/>
        <v>0</v>
      </c>
      <c r="I249" s="24" t="s">
        <v>1227</v>
      </c>
      <c r="J249" s="24" t="s">
        <v>1228</v>
      </c>
      <c r="K249" s="24" t="s">
        <v>1229</v>
      </c>
      <c r="L249" s="24">
        <v>2.64</v>
      </c>
      <c r="M249">
        <f t="shared" si="13"/>
        <v>2.64</v>
      </c>
      <c r="N249" t="str">
        <f t="shared" si="14"/>
        <v/>
      </c>
    </row>
    <row r="250" spans="1:14" ht="18.75" customHeight="1" x14ac:dyDescent="0.4">
      <c r="A250" s="25" t="s">
        <v>1230</v>
      </c>
      <c r="B250" s="21" t="s">
        <v>1231</v>
      </c>
      <c r="C250" s="22"/>
      <c r="D250" s="26" t="s">
        <v>65</v>
      </c>
      <c r="E250" s="26" t="s">
        <v>66</v>
      </c>
      <c r="F250" s="21" t="str">
        <f t="shared" si="12"/>
        <v>FRAGILES</v>
      </c>
      <c r="G250" s="23">
        <f t="shared" si="15"/>
        <v>1</v>
      </c>
      <c r="I250" s="24" t="s">
        <v>1232</v>
      </c>
      <c r="J250" s="24" t="s">
        <v>1233</v>
      </c>
      <c r="K250" s="24" t="s">
        <v>1234</v>
      </c>
      <c r="L250" s="24">
        <v>2.85</v>
      </c>
      <c r="M250">
        <f t="shared" si="13"/>
        <v>2.85</v>
      </c>
      <c r="N250" t="str">
        <f t="shared" si="14"/>
        <v/>
      </c>
    </row>
    <row r="251" spans="1:14" ht="18.75" customHeight="1" x14ac:dyDescent="0.4">
      <c r="A251" s="25" t="s">
        <v>1235</v>
      </c>
      <c r="B251" s="21" t="s">
        <v>1236</v>
      </c>
      <c r="C251" s="22"/>
      <c r="D251" s="26" t="s">
        <v>49</v>
      </c>
      <c r="E251" s="26" t="s">
        <v>50</v>
      </c>
      <c r="F251" s="21" t="str">
        <f t="shared" si="12"/>
        <v/>
      </c>
      <c r="G251" s="23">
        <f t="shared" si="15"/>
        <v>0</v>
      </c>
      <c r="I251" s="24" t="s">
        <v>1237</v>
      </c>
      <c r="J251" s="24" t="s">
        <v>1238</v>
      </c>
      <c r="K251" s="24" t="s">
        <v>1239</v>
      </c>
      <c r="L251" s="24">
        <v>3.42</v>
      </c>
      <c r="M251">
        <f t="shared" si="13"/>
        <v>3.42</v>
      </c>
      <c r="N251" t="str">
        <f t="shared" si="14"/>
        <v/>
      </c>
    </row>
    <row r="252" spans="1:14" ht="18.75" customHeight="1" x14ac:dyDescent="0.4">
      <c r="A252" s="25" t="s">
        <v>1240</v>
      </c>
      <c r="B252" s="21" t="s">
        <v>1241</v>
      </c>
      <c r="C252" s="22"/>
      <c r="D252" s="26" t="s">
        <v>49</v>
      </c>
      <c r="E252" s="26" t="s">
        <v>50</v>
      </c>
      <c r="F252" s="21" t="str">
        <f t="shared" si="12"/>
        <v/>
      </c>
      <c r="G252" s="23">
        <f t="shared" si="15"/>
        <v>0</v>
      </c>
      <c r="I252" s="24" t="s">
        <v>1242</v>
      </c>
      <c r="J252" s="24" t="s">
        <v>1243</v>
      </c>
      <c r="K252" s="24" t="s">
        <v>1244</v>
      </c>
      <c r="L252" s="24">
        <v>3.97</v>
      </c>
      <c r="M252">
        <f t="shared" si="13"/>
        <v>3.97</v>
      </c>
      <c r="N252" t="str">
        <f t="shared" si="14"/>
        <v>FRAGILES</v>
      </c>
    </row>
    <row r="253" spans="1:14" ht="18.75" customHeight="1" x14ac:dyDescent="0.4">
      <c r="A253" s="25" t="s">
        <v>1245</v>
      </c>
      <c r="B253" s="21" t="s">
        <v>1246</v>
      </c>
      <c r="C253" s="22"/>
      <c r="D253" s="26" t="s">
        <v>65</v>
      </c>
      <c r="E253" s="26" t="s">
        <v>171</v>
      </c>
      <c r="F253" s="21" t="str">
        <f t="shared" si="12"/>
        <v/>
      </c>
      <c r="G253" s="23">
        <f t="shared" si="15"/>
        <v>0</v>
      </c>
      <c r="I253" s="24" t="s">
        <v>1247</v>
      </c>
      <c r="J253" s="24" t="s">
        <v>1248</v>
      </c>
      <c r="K253" s="24" t="s">
        <v>1249</v>
      </c>
      <c r="L253" s="24">
        <v>3.5</v>
      </c>
      <c r="M253">
        <f t="shared" si="13"/>
        <v>3.5</v>
      </c>
      <c r="N253" t="str">
        <f t="shared" si="14"/>
        <v/>
      </c>
    </row>
    <row r="254" spans="1:14" ht="18.75" customHeight="1" x14ac:dyDescent="0.4">
      <c r="A254" s="25" t="s">
        <v>1250</v>
      </c>
      <c r="B254" s="21" t="s">
        <v>1251</v>
      </c>
      <c r="C254" s="22"/>
      <c r="D254" s="26" t="s">
        <v>65</v>
      </c>
      <c r="E254" s="26" t="s">
        <v>171</v>
      </c>
      <c r="F254" s="21" t="str">
        <f t="shared" si="12"/>
        <v/>
      </c>
      <c r="G254" s="23">
        <f t="shared" si="15"/>
        <v>0</v>
      </c>
      <c r="I254" s="24" t="s">
        <v>1252</v>
      </c>
      <c r="J254" s="24" t="s">
        <v>1080</v>
      </c>
      <c r="K254" s="24" t="s">
        <v>310</v>
      </c>
      <c r="L254" s="24">
        <v>2.61</v>
      </c>
      <c r="M254">
        <f t="shared" si="13"/>
        <v>2.61</v>
      </c>
      <c r="N254" t="str">
        <f t="shared" si="14"/>
        <v/>
      </c>
    </row>
    <row r="255" spans="1:14" ht="18.75" customHeight="1" x14ac:dyDescent="0.4">
      <c r="A255" s="27" t="s">
        <v>1253</v>
      </c>
      <c r="B255" s="21" t="s">
        <v>1254</v>
      </c>
      <c r="C255" s="22"/>
      <c r="D255" s="26" t="s">
        <v>49</v>
      </c>
      <c r="E255" s="26" t="s">
        <v>50</v>
      </c>
      <c r="F255" s="21" t="str">
        <f t="shared" si="12"/>
        <v/>
      </c>
      <c r="G255" s="23">
        <f t="shared" si="15"/>
        <v>0</v>
      </c>
      <c r="I255" s="24" t="s">
        <v>1255</v>
      </c>
      <c r="J255" s="24" t="s">
        <v>1256</v>
      </c>
      <c r="K255" s="24" t="s">
        <v>314</v>
      </c>
      <c r="L255" s="24">
        <v>3.83</v>
      </c>
      <c r="M255">
        <f t="shared" si="13"/>
        <v>3.83</v>
      </c>
      <c r="N255" t="str">
        <f t="shared" si="14"/>
        <v>FRAGILES</v>
      </c>
    </row>
    <row r="256" spans="1:14" ht="16.2" x14ac:dyDescent="0.4">
      <c r="I256" s="24" t="s">
        <v>1257</v>
      </c>
      <c r="J256" s="24" t="s">
        <v>1258</v>
      </c>
      <c r="K256" s="24" t="s">
        <v>1259</v>
      </c>
      <c r="L256" s="24">
        <v>2.85</v>
      </c>
      <c r="M256">
        <f t="shared" si="13"/>
        <v>2.85</v>
      </c>
      <c r="N256" t="str">
        <f t="shared" si="14"/>
        <v/>
      </c>
    </row>
    <row r="257" spans="9:14" ht="16.2" x14ac:dyDescent="0.4">
      <c r="I257" s="24" t="s">
        <v>1260</v>
      </c>
      <c r="J257" s="24" t="s">
        <v>1261</v>
      </c>
      <c r="K257" s="24" t="s">
        <v>1262</v>
      </c>
      <c r="L257" s="24">
        <v>3.18</v>
      </c>
      <c r="M257">
        <f t="shared" si="13"/>
        <v>3.18</v>
      </c>
      <c r="N257" t="str">
        <f t="shared" si="14"/>
        <v/>
      </c>
    </row>
    <row r="258" spans="9:14" ht="16.2" x14ac:dyDescent="0.4">
      <c r="I258" s="24" t="s">
        <v>1263</v>
      </c>
      <c r="J258" s="24" t="s">
        <v>1264</v>
      </c>
      <c r="K258" s="24" t="s">
        <v>1265</v>
      </c>
      <c r="L258" s="24">
        <v>3.48</v>
      </c>
      <c r="M258">
        <f t="shared" si="13"/>
        <v>3.48</v>
      </c>
      <c r="N258" t="str">
        <f t="shared" si="14"/>
        <v/>
      </c>
    </row>
    <row r="259" spans="9:14" ht="16.2" x14ac:dyDescent="0.4">
      <c r="I259" s="24" t="s">
        <v>1266</v>
      </c>
      <c r="J259" s="24" t="s">
        <v>1267</v>
      </c>
      <c r="K259" s="24" t="s">
        <v>1268</v>
      </c>
      <c r="L259" s="24">
        <v>3.32</v>
      </c>
      <c r="M259">
        <f t="shared" si="13"/>
        <v>3.32</v>
      </c>
      <c r="N259" t="str">
        <f t="shared" si="14"/>
        <v/>
      </c>
    </row>
    <row r="260" spans="9:14" ht="16.2" x14ac:dyDescent="0.4">
      <c r="I260" s="24" t="s">
        <v>1269</v>
      </c>
      <c r="J260" s="24" t="s">
        <v>1270</v>
      </c>
      <c r="K260" s="24" t="s">
        <v>319</v>
      </c>
      <c r="L260" s="24">
        <v>3.16</v>
      </c>
      <c r="M260">
        <f t="shared" ref="M260:M323" si="16">L260+0</f>
        <v>3.16</v>
      </c>
      <c r="N260" t="str">
        <f t="shared" ref="N260:N323" si="17">IF(M260&gt;$M$1,"FRAGILES","")</f>
        <v/>
      </c>
    </row>
    <row r="261" spans="9:14" ht="16.2" x14ac:dyDescent="0.4">
      <c r="I261" s="24" t="s">
        <v>1271</v>
      </c>
      <c r="J261" s="24" t="s">
        <v>1272</v>
      </c>
      <c r="K261" s="24" t="s">
        <v>1273</v>
      </c>
      <c r="L261" s="24">
        <v>3.78</v>
      </c>
      <c r="M261">
        <f t="shared" si="16"/>
        <v>3.78</v>
      </c>
      <c r="N261" t="str">
        <f t="shared" si="17"/>
        <v/>
      </c>
    </row>
    <row r="262" spans="9:14" ht="16.2" x14ac:dyDescent="0.4">
      <c r="I262" s="24" t="s">
        <v>1274</v>
      </c>
      <c r="J262" s="24" t="s">
        <v>1275</v>
      </c>
      <c r="K262" s="24" t="s">
        <v>324</v>
      </c>
      <c r="L262" s="24">
        <v>3.58</v>
      </c>
      <c r="M262">
        <f t="shared" si="16"/>
        <v>3.58</v>
      </c>
      <c r="N262" t="str">
        <f t="shared" si="17"/>
        <v/>
      </c>
    </row>
    <row r="263" spans="9:14" ht="16.2" x14ac:dyDescent="0.4">
      <c r="I263" s="24" t="s">
        <v>1276</v>
      </c>
      <c r="J263" s="24" t="s">
        <v>1277</v>
      </c>
      <c r="K263" s="24" t="s">
        <v>329</v>
      </c>
      <c r="L263" s="24">
        <v>3.25</v>
      </c>
      <c r="M263">
        <f t="shared" si="16"/>
        <v>3.25</v>
      </c>
      <c r="N263" t="str">
        <f t="shared" si="17"/>
        <v/>
      </c>
    </row>
    <row r="264" spans="9:14" ht="16.2" x14ac:dyDescent="0.4">
      <c r="I264" s="24" t="s">
        <v>1278</v>
      </c>
      <c r="J264" s="24" t="s">
        <v>1279</v>
      </c>
      <c r="K264" s="24" t="s">
        <v>334</v>
      </c>
      <c r="L264" s="24">
        <v>3.45</v>
      </c>
      <c r="M264">
        <f t="shared" si="16"/>
        <v>3.45</v>
      </c>
      <c r="N264" t="str">
        <f t="shared" si="17"/>
        <v/>
      </c>
    </row>
    <row r="265" spans="9:14" ht="16.2" x14ac:dyDescent="0.4">
      <c r="I265" s="24" t="s">
        <v>1280</v>
      </c>
      <c r="J265" s="24" t="s">
        <v>1281</v>
      </c>
      <c r="K265" s="24" t="s">
        <v>338</v>
      </c>
      <c r="L265" s="24">
        <v>3.38</v>
      </c>
      <c r="M265">
        <f t="shared" si="16"/>
        <v>3.38</v>
      </c>
      <c r="N265" t="str">
        <f t="shared" si="17"/>
        <v/>
      </c>
    </row>
    <row r="266" spans="9:14" ht="16.2" x14ac:dyDescent="0.4">
      <c r="I266" s="24" t="s">
        <v>1282</v>
      </c>
      <c r="J266" s="24" t="s">
        <v>68</v>
      </c>
      <c r="K266" s="24" t="s">
        <v>343</v>
      </c>
      <c r="L266" s="24">
        <v>4.58</v>
      </c>
      <c r="M266">
        <f t="shared" si="16"/>
        <v>4.58</v>
      </c>
      <c r="N266" t="str">
        <f t="shared" si="17"/>
        <v>FRAGILES</v>
      </c>
    </row>
    <row r="267" spans="9:14" ht="16.2" x14ac:dyDescent="0.4">
      <c r="I267" s="24" t="s">
        <v>1283</v>
      </c>
      <c r="J267" s="24" t="s">
        <v>1284</v>
      </c>
      <c r="K267" s="24" t="s">
        <v>1285</v>
      </c>
      <c r="L267" s="24">
        <v>2.95</v>
      </c>
      <c r="M267">
        <f t="shared" si="16"/>
        <v>2.95</v>
      </c>
      <c r="N267" t="str">
        <f t="shared" si="17"/>
        <v/>
      </c>
    </row>
    <row r="268" spans="9:14" ht="16.2" x14ac:dyDescent="0.4">
      <c r="I268" s="24" t="s">
        <v>1286</v>
      </c>
      <c r="J268" s="24" t="s">
        <v>1287</v>
      </c>
      <c r="K268" s="24" t="s">
        <v>348</v>
      </c>
      <c r="L268" s="24">
        <v>4.04</v>
      </c>
      <c r="M268">
        <f t="shared" si="16"/>
        <v>4.04</v>
      </c>
      <c r="N268" t="str">
        <f t="shared" si="17"/>
        <v>FRAGILES</v>
      </c>
    </row>
    <row r="269" spans="9:14" ht="16.2" x14ac:dyDescent="0.4">
      <c r="I269" s="24" t="s">
        <v>1288</v>
      </c>
      <c r="J269" s="24" t="s">
        <v>1289</v>
      </c>
      <c r="K269" s="24" t="s">
        <v>1290</v>
      </c>
      <c r="L269" s="24">
        <v>3.1</v>
      </c>
      <c r="M269">
        <f t="shared" si="16"/>
        <v>3.1</v>
      </c>
      <c r="N269" t="str">
        <f t="shared" si="17"/>
        <v/>
      </c>
    </row>
    <row r="270" spans="9:14" ht="16.2" x14ac:dyDescent="0.4">
      <c r="I270" s="24" t="s">
        <v>1291</v>
      </c>
      <c r="J270" s="24" t="s">
        <v>1292</v>
      </c>
      <c r="K270" s="24" t="s">
        <v>353</v>
      </c>
      <c r="L270" s="24">
        <v>3.49</v>
      </c>
      <c r="M270">
        <f t="shared" si="16"/>
        <v>3.49</v>
      </c>
      <c r="N270" t="str">
        <f t="shared" si="17"/>
        <v/>
      </c>
    </row>
    <row r="271" spans="9:14" ht="16.2" x14ac:dyDescent="0.4">
      <c r="I271" s="24" t="s">
        <v>1293</v>
      </c>
      <c r="J271" s="24" t="s">
        <v>1294</v>
      </c>
      <c r="K271" s="24" t="s">
        <v>1295</v>
      </c>
      <c r="L271" s="24">
        <v>4</v>
      </c>
      <c r="M271">
        <f t="shared" si="16"/>
        <v>4</v>
      </c>
      <c r="N271" t="str">
        <f t="shared" si="17"/>
        <v>FRAGILES</v>
      </c>
    </row>
    <row r="272" spans="9:14" ht="16.2" x14ac:dyDescent="0.4">
      <c r="I272" s="24" t="s">
        <v>1296</v>
      </c>
      <c r="J272" s="24" t="s">
        <v>1297</v>
      </c>
      <c r="K272" s="24" t="s">
        <v>1298</v>
      </c>
      <c r="L272" s="24">
        <v>4.09</v>
      </c>
      <c r="M272">
        <f t="shared" si="16"/>
        <v>4.09</v>
      </c>
      <c r="N272" t="str">
        <f t="shared" si="17"/>
        <v>FRAGILES</v>
      </c>
    </row>
    <row r="273" spans="9:14" ht="16.2" x14ac:dyDescent="0.4">
      <c r="I273" s="24" t="s">
        <v>1299</v>
      </c>
      <c r="J273" s="24" t="s">
        <v>1297</v>
      </c>
      <c r="K273" s="24" t="s">
        <v>358</v>
      </c>
      <c r="L273" s="24">
        <v>3.76</v>
      </c>
      <c r="M273">
        <f t="shared" si="16"/>
        <v>3.76</v>
      </c>
      <c r="N273" t="str">
        <f t="shared" si="17"/>
        <v/>
      </c>
    </row>
    <row r="274" spans="9:14" ht="16.2" x14ac:dyDescent="0.4">
      <c r="I274" s="24" t="s">
        <v>1300</v>
      </c>
      <c r="J274" s="24" t="s">
        <v>1301</v>
      </c>
      <c r="K274" s="24" t="s">
        <v>1302</v>
      </c>
      <c r="L274" s="24">
        <v>2.84</v>
      </c>
      <c r="M274">
        <f t="shared" si="16"/>
        <v>2.84</v>
      </c>
      <c r="N274" t="str">
        <f t="shared" si="17"/>
        <v/>
      </c>
    </row>
    <row r="275" spans="9:14" ht="16.2" x14ac:dyDescent="0.4">
      <c r="I275" s="24" t="s">
        <v>1303</v>
      </c>
      <c r="J275" s="24" t="s">
        <v>1304</v>
      </c>
      <c r="K275" s="24" t="s">
        <v>1305</v>
      </c>
      <c r="L275" s="24">
        <v>3.47</v>
      </c>
      <c r="M275">
        <f t="shared" si="16"/>
        <v>3.47</v>
      </c>
      <c r="N275" t="str">
        <f t="shared" si="17"/>
        <v/>
      </c>
    </row>
    <row r="276" spans="9:14" ht="16.2" x14ac:dyDescent="0.4">
      <c r="I276" s="24" t="s">
        <v>1306</v>
      </c>
      <c r="J276" s="24" t="s">
        <v>1307</v>
      </c>
      <c r="K276" s="24" t="s">
        <v>363</v>
      </c>
      <c r="L276" s="24">
        <v>2.8</v>
      </c>
      <c r="M276">
        <f t="shared" si="16"/>
        <v>2.8</v>
      </c>
      <c r="N276" t="str">
        <f t="shared" si="17"/>
        <v/>
      </c>
    </row>
    <row r="277" spans="9:14" ht="16.2" x14ac:dyDescent="0.4">
      <c r="I277" s="24" t="s">
        <v>1308</v>
      </c>
      <c r="J277" s="24" t="s">
        <v>1309</v>
      </c>
      <c r="K277" s="24" t="s">
        <v>1310</v>
      </c>
      <c r="L277" s="24">
        <v>2.76</v>
      </c>
      <c r="M277">
        <f t="shared" si="16"/>
        <v>2.76</v>
      </c>
      <c r="N277" t="str">
        <f t="shared" si="17"/>
        <v/>
      </c>
    </row>
    <row r="278" spans="9:14" ht="16.2" x14ac:dyDescent="0.4">
      <c r="I278" s="24" t="s">
        <v>1311</v>
      </c>
      <c r="J278" s="24" t="s">
        <v>1312</v>
      </c>
      <c r="K278" s="24" t="s">
        <v>1313</v>
      </c>
      <c r="L278" s="24">
        <v>3.75</v>
      </c>
      <c r="M278">
        <f t="shared" si="16"/>
        <v>3.75</v>
      </c>
      <c r="N278" t="str">
        <f t="shared" si="17"/>
        <v/>
      </c>
    </row>
    <row r="279" spans="9:14" ht="16.2" x14ac:dyDescent="0.4">
      <c r="I279" s="24" t="s">
        <v>1314</v>
      </c>
      <c r="J279" s="24" t="s">
        <v>1315</v>
      </c>
      <c r="K279" s="24" t="s">
        <v>1316</v>
      </c>
      <c r="L279" s="24">
        <v>2.97</v>
      </c>
      <c r="M279">
        <f t="shared" si="16"/>
        <v>2.97</v>
      </c>
      <c r="N279" t="str">
        <f t="shared" si="17"/>
        <v/>
      </c>
    </row>
    <row r="280" spans="9:14" ht="16.2" x14ac:dyDescent="0.4">
      <c r="I280" s="24" t="s">
        <v>1317</v>
      </c>
      <c r="J280" s="24" t="s">
        <v>1318</v>
      </c>
      <c r="K280" s="24" t="s">
        <v>368</v>
      </c>
      <c r="L280" s="24">
        <v>3.57</v>
      </c>
      <c r="M280">
        <f t="shared" si="16"/>
        <v>3.57</v>
      </c>
      <c r="N280" t="str">
        <f t="shared" si="17"/>
        <v/>
      </c>
    </row>
    <row r="281" spans="9:14" ht="16.2" x14ac:dyDescent="0.4">
      <c r="I281" s="24" t="s">
        <v>1319</v>
      </c>
      <c r="J281" s="24" t="s">
        <v>1320</v>
      </c>
      <c r="K281" s="24" t="s">
        <v>372</v>
      </c>
      <c r="L281" s="24">
        <v>3.7</v>
      </c>
      <c r="M281">
        <f t="shared" si="16"/>
        <v>3.7</v>
      </c>
      <c r="N281" t="str">
        <f t="shared" si="17"/>
        <v/>
      </c>
    </row>
    <row r="282" spans="9:14" ht="16.2" x14ac:dyDescent="0.4">
      <c r="I282" s="24" t="s">
        <v>1321</v>
      </c>
      <c r="J282" s="24" t="s">
        <v>1322</v>
      </c>
      <c r="K282" s="24" t="s">
        <v>1323</v>
      </c>
      <c r="L282" s="24">
        <v>4.1399999999999997</v>
      </c>
      <c r="M282">
        <f t="shared" si="16"/>
        <v>4.1399999999999997</v>
      </c>
      <c r="N282" t="str">
        <f t="shared" si="17"/>
        <v>FRAGILES</v>
      </c>
    </row>
    <row r="283" spans="9:14" ht="16.2" x14ac:dyDescent="0.4">
      <c r="I283" s="24" t="s">
        <v>1324</v>
      </c>
      <c r="J283" s="24" t="s">
        <v>1325</v>
      </c>
      <c r="K283" s="24" t="s">
        <v>1326</v>
      </c>
      <c r="L283" s="24">
        <v>3.35</v>
      </c>
      <c r="M283">
        <f t="shared" si="16"/>
        <v>3.35</v>
      </c>
      <c r="N283" t="str">
        <f t="shared" si="17"/>
        <v/>
      </c>
    </row>
    <row r="284" spans="9:14" ht="16.2" x14ac:dyDescent="0.4">
      <c r="I284" s="24" t="s">
        <v>1327</v>
      </c>
      <c r="J284" s="24" t="s">
        <v>1328</v>
      </c>
      <c r="K284" s="24" t="s">
        <v>1329</v>
      </c>
      <c r="L284" s="24">
        <v>3.3</v>
      </c>
      <c r="M284">
        <f t="shared" si="16"/>
        <v>3.3</v>
      </c>
      <c r="N284" t="str">
        <f t="shared" si="17"/>
        <v/>
      </c>
    </row>
    <row r="285" spans="9:14" ht="16.2" x14ac:dyDescent="0.4">
      <c r="I285" s="24" t="s">
        <v>1330</v>
      </c>
      <c r="J285" s="24" t="s">
        <v>1331</v>
      </c>
      <c r="K285" s="24" t="s">
        <v>1332</v>
      </c>
      <c r="L285" s="24">
        <v>3.45</v>
      </c>
      <c r="M285">
        <f t="shared" si="16"/>
        <v>3.45</v>
      </c>
      <c r="N285" t="str">
        <f t="shared" si="17"/>
        <v/>
      </c>
    </row>
    <row r="286" spans="9:14" ht="16.2" x14ac:dyDescent="0.4">
      <c r="I286" s="24" t="s">
        <v>1333</v>
      </c>
      <c r="J286" s="24" t="s">
        <v>1334</v>
      </c>
      <c r="K286" s="24" t="s">
        <v>1335</v>
      </c>
      <c r="L286" s="24">
        <v>4.3899999999999997</v>
      </c>
      <c r="M286">
        <f t="shared" si="16"/>
        <v>4.3899999999999997</v>
      </c>
      <c r="N286" t="str">
        <f t="shared" si="17"/>
        <v>FRAGILES</v>
      </c>
    </row>
    <row r="287" spans="9:14" ht="16.2" x14ac:dyDescent="0.4">
      <c r="I287" s="24" t="s">
        <v>1336</v>
      </c>
      <c r="J287" s="24" t="s">
        <v>1337</v>
      </c>
      <c r="K287" s="24" t="s">
        <v>1338</v>
      </c>
      <c r="L287" s="24">
        <v>3.11</v>
      </c>
      <c r="M287">
        <f t="shared" si="16"/>
        <v>3.11</v>
      </c>
      <c r="N287" t="str">
        <f t="shared" si="17"/>
        <v/>
      </c>
    </row>
    <row r="288" spans="9:14" ht="16.2" x14ac:dyDescent="0.4">
      <c r="I288" s="24" t="s">
        <v>1339</v>
      </c>
      <c r="J288" s="24" t="s">
        <v>1340</v>
      </c>
      <c r="K288" s="24" t="s">
        <v>1341</v>
      </c>
      <c r="L288" s="24">
        <v>3.47</v>
      </c>
      <c r="M288">
        <f t="shared" si="16"/>
        <v>3.47</v>
      </c>
      <c r="N288" t="str">
        <f t="shared" si="17"/>
        <v/>
      </c>
    </row>
    <row r="289" spans="9:14" ht="16.2" x14ac:dyDescent="0.4">
      <c r="I289" s="24" t="s">
        <v>1342</v>
      </c>
      <c r="J289" s="24" t="s">
        <v>1343</v>
      </c>
      <c r="K289" s="24" t="s">
        <v>1344</v>
      </c>
      <c r="L289" s="24">
        <v>3.36</v>
      </c>
      <c r="M289">
        <f t="shared" si="16"/>
        <v>3.36</v>
      </c>
      <c r="N289" t="str">
        <f t="shared" si="17"/>
        <v/>
      </c>
    </row>
    <row r="290" spans="9:14" ht="16.2" x14ac:dyDescent="0.4">
      <c r="I290" s="24" t="s">
        <v>1345</v>
      </c>
      <c r="J290" s="24" t="s">
        <v>1346</v>
      </c>
      <c r="K290" s="24" t="s">
        <v>377</v>
      </c>
      <c r="L290" s="24">
        <v>4.08</v>
      </c>
      <c r="M290">
        <f t="shared" si="16"/>
        <v>4.08</v>
      </c>
      <c r="N290" t="str">
        <f t="shared" si="17"/>
        <v>FRAGILES</v>
      </c>
    </row>
    <row r="291" spans="9:14" ht="16.2" x14ac:dyDescent="0.4">
      <c r="I291" s="24" t="s">
        <v>1347</v>
      </c>
      <c r="J291" s="24" t="s">
        <v>1348</v>
      </c>
      <c r="K291" s="24" t="s">
        <v>1349</v>
      </c>
      <c r="L291" s="24">
        <v>3.31</v>
      </c>
      <c r="M291">
        <f t="shared" si="16"/>
        <v>3.31</v>
      </c>
      <c r="N291" t="str">
        <f t="shared" si="17"/>
        <v/>
      </c>
    </row>
    <row r="292" spans="9:14" ht="16.2" x14ac:dyDescent="0.4">
      <c r="I292" s="24" t="s">
        <v>1350</v>
      </c>
      <c r="J292" s="24" t="s">
        <v>1351</v>
      </c>
      <c r="K292" s="24" t="s">
        <v>1352</v>
      </c>
      <c r="L292" s="24">
        <v>3.85</v>
      </c>
      <c r="M292">
        <f t="shared" si="16"/>
        <v>3.85</v>
      </c>
      <c r="N292" t="str">
        <f t="shared" si="17"/>
        <v>FRAGILES</v>
      </c>
    </row>
    <row r="293" spans="9:14" ht="16.2" x14ac:dyDescent="0.4">
      <c r="I293" s="24" t="s">
        <v>1353</v>
      </c>
      <c r="J293" s="24" t="s">
        <v>1354</v>
      </c>
      <c r="K293" s="24" t="s">
        <v>1355</v>
      </c>
      <c r="L293" s="24">
        <v>3.35</v>
      </c>
      <c r="M293">
        <f t="shared" si="16"/>
        <v>3.35</v>
      </c>
      <c r="N293" t="str">
        <f t="shared" si="17"/>
        <v/>
      </c>
    </row>
    <row r="294" spans="9:14" ht="16.2" x14ac:dyDescent="0.4">
      <c r="I294" s="24" t="s">
        <v>1356</v>
      </c>
      <c r="J294" s="24" t="s">
        <v>1357</v>
      </c>
      <c r="K294" s="24" t="s">
        <v>1358</v>
      </c>
      <c r="L294" s="24">
        <v>3.34</v>
      </c>
      <c r="M294">
        <f t="shared" si="16"/>
        <v>3.34</v>
      </c>
      <c r="N294" t="str">
        <f t="shared" si="17"/>
        <v/>
      </c>
    </row>
    <row r="295" spans="9:14" ht="16.2" x14ac:dyDescent="0.4">
      <c r="I295" s="24" t="s">
        <v>1359</v>
      </c>
      <c r="J295" s="24" t="s">
        <v>977</v>
      </c>
      <c r="K295" s="24" t="s">
        <v>1360</v>
      </c>
      <c r="L295" s="24">
        <v>3.2</v>
      </c>
      <c r="M295">
        <f t="shared" si="16"/>
        <v>3.2</v>
      </c>
      <c r="N295" t="str">
        <f t="shared" si="17"/>
        <v/>
      </c>
    </row>
    <row r="296" spans="9:14" ht="16.2" x14ac:dyDescent="0.4">
      <c r="I296" s="24" t="s">
        <v>1361</v>
      </c>
      <c r="J296" s="24" t="s">
        <v>1362</v>
      </c>
      <c r="K296" s="24" t="s">
        <v>382</v>
      </c>
      <c r="L296" s="24">
        <v>3.46</v>
      </c>
      <c r="M296">
        <f t="shared" si="16"/>
        <v>3.46</v>
      </c>
      <c r="N296" t="str">
        <f t="shared" si="17"/>
        <v/>
      </c>
    </row>
    <row r="297" spans="9:14" ht="16.2" x14ac:dyDescent="0.4">
      <c r="I297" s="24" t="s">
        <v>1363</v>
      </c>
      <c r="J297" s="24" t="s">
        <v>1364</v>
      </c>
      <c r="K297" s="24" t="s">
        <v>1365</v>
      </c>
      <c r="L297" s="24">
        <v>3.11</v>
      </c>
      <c r="M297">
        <f t="shared" si="16"/>
        <v>3.11</v>
      </c>
      <c r="N297" t="str">
        <f t="shared" si="17"/>
        <v/>
      </c>
    </row>
    <row r="298" spans="9:14" ht="16.2" x14ac:dyDescent="0.4">
      <c r="I298" s="24" t="s">
        <v>1366</v>
      </c>
      <c r="J298" s="24" t="s">
        <v>1367</v>
      </c>
      <c r="K298" s="24" t="s">
        <v>1368</v>
      </c>
      <c r="L298" s="24">
        <v>3.37</v>
      </c>
      <c r="M298">
        <f t="shared" si="16"/>
        <v>3.37</v>
      </c>
      <c r="N298" t="str">
        <f t="shared" si="17"/>
        <v/>
      </c>
    </row>
    <row r="299" spans="9:14" ht="16.2" x14ac:dyDescent="0.4">
      <c r="I299" s="24" t="s">
        <v>1369</v>
      </c>
      <c r="J299" s="24" t="s">
        <v>1370</v>
      </c>
      <c r="K299" s="24" t="s">
        <v>1371</v>
      </c>
      <c r="L299" s="24">
        <v>3.17</v>
      </c>
      <c r="M299">
        <f t="shared" si="16"/>
        <v>3.17</v>
      </c>
      <c r="N299" t="str">
        <f t="shared" si="17"/>
        <v/>
      </c>
    </row>
    <row r="300" spans="9:14" ht="16.2" x14ac:dyDescent="0.4">
      <c r="I300" s="24" t="s">
        <v>1372</v>
      </c>
      <c r="J300" s="24" t="s">
        <v>1373</v>
      </c>
      <c r="K300" s="24" t="s">
        <v>1374</v>
      </c>
      <c r="L300" s="24">
        <v>3.12</v>
      </c>
      <c r="M300">
        <f t="shared" si="16"/>
        <v>3.12</v>
      </c>
      <c r="N300" t="str">
        <f t="shared" si="17"/>
        <v/>
      </c>
    </row>
    <row r="301" spans="9:14" ht="16.2" x14ac:dyDescent="0.4">
      <c r="I301" s="24" t="s">
        <v>1375</v>
      </c>
      <c r="J301" s="24" t="s">
        <v>1376</v>
      </c>
      <c r="K301" s="24" t="s">
        <v>387</v>
      </c>
      <c r="L301" s="24">
        <v>3.58</v>
      </c>
      <c r="M301">
        <f t="shared" si="16"/>
        <v>3.58</v>
      </c>
      <c r="N301" t="str">
        <f t="shared" si="17"/>
        <v/>
      </c>
    </row>
    <row r="302" spans="9:14" ht="16.2" x14ac:dyDescent="0.4">
      <c r="I302" s="24" t="s">
        <v>1377</v>
      </c>
      <c r="J302" s="24" t="s">
        <v>1378</v>
      </c>
      <c r="K302" s="24" t="s">
        <v>1379</v>
      </c>
      <c r="L302" s="24">
        <v>3.79</v>
      </c>
      <c r="M302">
        <f t="shared" si="16"/>
        <v>3.79</v>
      </c>
      <c r="N302" t="str">
        <f t="shared" si="17"/>
        <v/>
      </c>
    </row>
    <row r="303" spans="9:14" ht="16.2" x14ac:dyDescent="0.4">
      <c r="I303" s="24" t="s">
        <v>1380</v>
      </c>
      <c r="J303" s="24" t="s">
        <v>1381</v>
      </c>
      <c r="K303" s="24" t="s">
        <v>1382</v>
      </c>
      <c r="L303" s="24">
        <v>3.22</v>
      </c>
      <c r="M303">
        <f t="shared" si="16"/>
        <v>3.22</v>
      </c>
      <c r="N303" t="str">
        <f t="shared" si="17"/>
        <v/>
      </c>
    </row>
    <row r="304" spans="9:14" ht="16.2" x14ac:dyDescent="0.4">
      <c r="I304" s="24" t="s">
        <v>1383</v>
      </c>
      <c r="J304" s="24" t="s">
        <v>1384</v>
      </c>
      <c r="K304" s="24" t="s">
        <v>1385</v>
      </c>
      <c r="L304" s="24">
        <v>3.12</v>
      </c>
      <c r="M304">
        <f t="shared" si="16"/>
        <v>3.12</v>
      </c>
      <c r="N304" t="str">
        <f t="shared" si="17"/>
        <v/>
      </c>
    </row>
    <row r="305" spans="9:14" ht="16.2" x14ac:dyDescent="0.4">
      <c r="I305" s="24" t="s">
        <v>1386</v>
      </c>
      <c r="J305" s="24" t="s">
        <v>1387</v>
      </c>
      <c r="K305" s="24" t="s">
        <v>1388</v>
      </c>
      <c r="L305" s="24">
        <v>3.43</v>
      </c>
      <c r="M305">
        <f t="shared" si="16"/>
        <v>3.43</v>
      </c>
      <c r="N305" t="str">
        <f t="shared" si="17"/>
        <v/>
      </c>
    </row>
    <row r="306" spans="9:14" ht="16.2" x14ac:dyDescent="0.4">
      <c r="I306" s="24" t="s">
        <v>1389</v>
      </c>
      <c r="J306" s="24" t="s">
        <v>1390</v>
      </c>
      <c r="K306" s="24" t="s">
        <v>392</v>
      </c>
      <c r="L306" s="24">
        <v>2.81</v>
      </c>
      <c r="M306">
        <f t="shared" si="16"/>
        <v>2.81</v>
      </c>
      <c r="N306" t="str">
        <f t="shared" si="17"/>
        <v/>
      </c>
    </row>
    <row r="307" spans="9:14" ht="16.2" x14ac:dyDescent="0.4">
      <c r="I307" s="24" t="s">
        <v>1391</v>
      </c>
      <c r="J307" s="24" t="s">
        <v>1392</v>
      </c>
      <c r="K307" s="24" t="s">
        <v>1393</v>
      </c>
      <c r="L307" s="24">
        <v>2.8</v>
      </c>
      <c r="M307">
        <f t="shared" si="16"/>
        <v>2.8</v>
      </c>
      <c r="N307" t="str">
        <f t="shared" si="17"/>
        <v/>
      </c>
    </row>
    <row r="308" spans="9:14" ht="16.2" x14ac:dyDescent="0.4">
      <c r="I308" s="24" t="s">
        <v>1394</v>
      </c>
      <c r="J308" s="24" t="s">
        <v>1395</v>
      </c>
      <c r="K308" s="24" t="s">
        <v>1396</v>
      </c>
      <c r="L308" s="24">
        <v>4.28</v>
      </c>
      <c r="M308">
        <f t="shared" si="16"/>
        <v>4.28</v>
      </c>
      <c r="N308" t="str">
        <f t="shared" si="17"/>
        <v>FRAGILES</v>
      </c>
    </row>
    <row r="309" spans="9:14" ht="16.2" x14ac:dyDescent="0.4">
      <c r="I309" s="24" t="s">
        <v>1397</v>
      </c>
      <c r="J309" s="24" t="s">
        <v>1398</v>
      </c>
      <c r="K309" s="24" t="s">
        <v>1399</v>
      </c>
      <c r="L309" s="24">
        <v>3.24</v>
      </c>
      <c r="M309">
        <f t="shared" si="16"/>
        <v>3.24</v>
      </c>
      <c r="N309" t="str">
        <f t="shared" si="17"/>
        <v/>
      </c>
    </row>
    <row r="310" spans="9:14" ht="16.2" x14ac:dyDescent="0.4">
      <c r="I310" s="24" t="s">
        <v>1400</v>
      </c>
      <c r="J310" s="24" t="s">
        <v>415</v>
      </c>
      <c r="K310" s="24" t="s">
        <v>397</v>
      </c>
      <c r="L310" s="24">
        <v>3.16</v>
      </c>
      <c r="M310">
        <f t="shared" si="16"/>
        <v>3.16</v>
      </c>
      <c r="N310" t="str">
        <f t="shared" si="17"/>
        <v/>
      </c>
    </row>
    <row r="311" spans="9:14" ht="16.2" x14ac:dyDescent="0.4">
      <c r="I311" s="24" t="s">
        <v>1401</v>
      </c>
      <c r="J311" s="24" t="s">
        <v>1402</v>
      </c>
      <c r="K311" s="24" t="s">
        <v>402</v>
      </c>
      <c r="L311" s="24">
        <v>2.63</v>
      </c>
      <c r="M311">
        <f t="shared" si="16"/>
        <v>2.63</v>
      </c>
      <c r="N311" t="str">
        <f t="shared" si="17"/>
        <v/>
      </c>
    </row>
    <row r="312" spans="9:14" ht="16.2" x14ac:dyDescent="0.4">
      <c r="I312" s="24" t="s">
        <v>1403</v>
      </c>
      <c r="J312" s="24" t="s">
        <v>1404</v>
      </c>
      <c r="K312" s="24" t="s">
        <v>407</v>
      </c>
      <c r="L312" s="24">
        <v>2.93</v>
      </c>
      <c r="M312">
        <f t="shared" si="16"/>
        <v>2.93</v>
      </c>
      <c r="N312" t="str">
        <f t="shared" si="17"/>
        <v/>
      </c>
    </row>
    <row r="313" spans="9:14" ht="16.2" x14ac:dyDescent="0.4">
      <c r="I313" s="24" t="s">
        <v>1405</v>
      </c>
      <c r="J313" s="24" t="s">
        <v>1406</v>
      </c>
      <c r="K313" s="24" t="s">
        <v>1407</v>
      </c>
      <c r="L313" s="24">
        <v>3.87</v>
      </c>
      <c r="M313">
        <f t="shared" si="16"/>
        <v>3.87</v>
      </c>
      <c r="N313" t="str">
        <f t="shared" si="17"/>
        <v>FRAGILES</v>
      </c>
    </row>
    <row r="314" spans="9:14" ht="16.2" x14ac:dyDescent="0.4">
      <c r="I314" s="24" t="s">
        <v>1408</v>
      </c>
      <c r="J314" s="24" t="s">
        <v>1409</v>
      </c>
      <c r="K314" s="24" t="s">
        <v>1410</v>
      </c>
      <c r="L314" s="24">
        <v>3.98</v>
      </c>
      <c r="M314">
        <f t="shared" si="16"/>
        <v>3.98</v>
      </c>
      <c r="N314" t="str">
        <f t="shared" si="17"/>
        <v>FRAGILES</v>
      </c>
    </row>
    <row r="315" spans="9:14" ht="16.2" x14ac:dyDescent="0.4">
      <c r="I315" s="24" t="s">
        <v>1411</v>
      </c>
      <c r="J315" s="24" t="s">
        <v>1412</v>
      </c>
      <c r="K315" s="24" t="s">
        <v>1413</v>
      </c>
      <c r="L315" s="24">
        <v>3.8</v>
      </c>
      <c r="M315">
        <f t="shared" si="16"/>
        <v>3.8</v>
      </c>
      <c r="N315" t="str">
        <f t="shared" si="17"/>
        <v/>
      </c>
    </row>
    <row r="316" spans="9:14" ht="16.2" x14ac:dyDescent="0.4">
      <c r="I316" s="24" t="s">
        <v>1414</v>
      </c>
      <c r="J316" s="24" t="s">
        <v>1415</v>
      </c>
      <c r="K316" s="24" t="s">
        <v>1416</v>
      </c>
      <c r="L316" s="24">
        <v>3.58</v>
      </c>
      <c r="M316">
        <f t="shared" si="16"/>
        <v>3.58</v>
      </c>
      <c r="N316" t="str">
        <f t="shared" si="17"/>
        <v/>
      </c>
    </row>
    <row r="317" spans="9:14" ht="16.2" x14ac:dyDescent="0.4">
      <c r="I317" s="24" t="s">
        <v>1417</v>
      </c>
      <c r="J317" s="24" t="s">
        <v>1418</v>
      </c>
      <c r="K317" s="24" t="s">
        <v>1419</v>
      </c>
      <c r="L317" s="24">
        <v>2.72</v>
      </c>
      <c r="M317">
        <f t="shared" si="16"/>
        <v>2.72</v>
      </c>
      <c r="N317" t="str">
        <f t="shared" si="17"/>
        <v/>
      </c>
    </row>
    <row r="318" spans="9:14" ht="16.2" x14ac:dyDescent="0.4">
      <c r="I318" s="24" t="s">
        <v>1420</v>
      </c>
      <c r="J318" s="24" t="s">
        <v>1421</v>
      </c>
      <c r="K318" s="24" t="s">
        <v>1422</v>
      </c>
      <c r="L318" s="24">
        <v>3.27</v>
      </c>
      <c r="M318">
        <f t="shared" si="16"/>
        <v>3.27</v>
      </c>
      <c r="N318" t="str">
        <f t="shared" si="17"/>
        <v/>
      </c>
    </row>
    <row r="319" spans="9:14" ht="16.2" x14ac:dyDescent="0.4">
      <c r="I319" s="24" t="s">
        <v>1423</v>
      </c>
      <c r="J319" s="24" t="s">
        <v>1424</v>
      </c>
      <c r="K319" s="24" t="s">
        <v>412</v>
      </c>
      <c r="L319" s="24">
        <v>3.54</v>
      </c>
      <c r="M319">
        <f t="shared" si="16"/>
        <v>3.54</v>
      </c>
      <c r="N319" t="str">
        <f t="shared" si="17"/>
        <v/>
      </c>
    </row>
    <row r="320" spans="9:14" ht="16.2" x14ac:dyDescent="0.4">
      <c r="I320" s="24" t="s">
        <v>1425</v>
      </c>
      <c r="J320" s="24" t="s">
        <v>1426</v>
      </c>
      <c r="K320" s="24" t="s">
        <v>417</v>
      </c>
      <c r="L320" s="24">
        <v>3.25</v>
      </c>
      <c r="M320">
        <f t="shared" si="16"/>
        <v>3.25</v>
      </c>
      <c r="N320" t="str">
        <f t="shared" si="17"/>
        <v/>
      </c>
    </row>
    <row r="321" spans="9:14" ht="16.2" x14ac:dyDescent="0.4">
      <c r="I321" s="24" t="s">
        <v>1427</v>
      </c>
      <c r="J321" s="24" t="s">
        <v>1428</v>
      </c>
      <c r="K321" s="24" t="s">
        <v>1429</v>
      </c>
      <c r="L321" s="24">
        <v>2.7</v>
      </c>
      <c r="M321">
        <f t="shared" si="16"/>
        <v>2.7</v>
      </c>
      <c r="N321" t="str">
        <f t="shared" si="17"/>
        <v/>
      </c>
    </row>
    <row r="322" spans="9:14" ht="16.2" x14ac:dyDescent="0.4">
      <c r="I322" s="24" t="s">
        <v>1430</v>
      </c>
      <c r="J322" s="24" t="s">
        <v>1431</v>
      </c>
      <c r="K322" s="24" t="s">
        <v>1432</v>
      </c>
      <c r="L322" s="24">
        <v>2.96</v>
      </c>
      <c r="M322">
        <f t="shared" si="16"/>
        <v>2.96</v>
      </c>
      <c r="N322" t="str">
        <f t="shared" si="17"/>
        <v/>
      </c>
    </row>
    <row r="323" spans="9:14" ht="16.2" x14ac:dyDescent="0.4">
      <c r="I323" s="24" t="s">
        <v>1433</v>
      </c>
      <c r="J323" s="24" t="s">
        <v>1434</v>
      </c>
      <c r="K323" s="24" t="s">
        <v>1435</v>
      </c>
      <c r="L323" s="24">
        <v>3.44</v>
      </c>
      <c r="M323">
        <f t="shared" si="16"/>
        <v>3.44</v>
      </c>
      <c r="N323" t="str">
        <f t="shared" si="17"/>
        <v/>
      </c>
    </row>
    <row r="324" spans="9:14" ht="16.2" x14ac:dyDescent="0.4">
      <c r="I324" s="24" t="s">
        <v>1436</v>
      </c>
      <c r="J324" s="24" t="s">
        <v>1437</v>
      </c>
      <c r="K324" s="24" t="s">
        <v>1438</v>
      </c>
      <c r="L324" s="24">
        <v>2.64</v>
      </c>
      <c r="M324">
        <f t="shared" ref="M324:M387" si="18">L324+0</f>
        <v>2.64</v>
      </c>
      <c r="N324" t="str">
        <f t="shared" ref="N324:N387" si="19">IF(M324&gt;$M$1,"FRAGILES","")</f>
        <v/>
      </c>
    </row>
    <row r="325" spans="9:14" ht="16.2" x14ac:dyDescent="0.4">
      <c r="I325" s="24" t="s">
        <v>1439</v>
      </c>
      <c r="J325" s="24" t="s">
        <v>1440</v>
      </c>
      <c r="K325" s="24" t="s">
        <v>421</v>
      </c>
      <c r="L325" s="24">
        <v>3.88</v>
      </c>
      <c r="M325">
        <f t="shared" si="18"/>
        <v>3.88</v>
      </c>
      <c r="N325" t="str">
        <f t="shared" si="19"/>
        <v>FRAGILES</v>
      </c>
    </row>
    <row r="326" spans="9:14" ht="16.2" x14ac:dyDescent="0.4">
      <c r="I326" s="24" t="s">
        <v>1441</v>
      </c>
      <c r="J326" s="24" t="s">
        <v>1442</v>
      </c>
      <c r="K326" s="24" t="s">
        <v>1443</v>
      </c>
      <c r="L326" s="24">
        <v>3.72</v>
      </c>
      <c r="M326">
        <f t="shared" si="18"/>
        <v>3.72</v>
      </c>
      <c r="N326" t="str">
        <f t="shared" si="19"/>
        <v/>
      </c>
    </row>
    <row r="327" spans="9:14" ht="16.2" x14ac:dyDescent="0.4">
      <c r="I327" s="24" t="s">
        <v>1444</v>
      </c>
      <c r="J327" s="24" t="s">
        <v>1445</v>
      </c>
      <c r="K327" s="24" t="s">
        <v>1446</v>
      </c>
      <c r="L327" s="24">
        <v>3.19</v>
      </c>
      <c r="M327">
        <f t="shared" si="18"/>
        <v>3.19</v>
      </c>
      <c r="N327" t="str">
        <f t="shared" si="19"/>
        <v/>
      </c>
    </row>
    <row r="328" spans="9:14" ht="16.2" x14ac:dyDescent="0.4">
      <c r="I328" s="24" t="s">
        <v>1447</v>
      </c>
      <c r="J328" s="24" t="s">
        <v>1448</v>
      </c>
      <c r="K328" s="24" t="s">
        <v>1449</v>
      </c>
      <c r="L328" s="24">
        <v>3.27</v>
      </c>
      <c r="M328">
        <f t="shared" si="18"/>
        <v>3.27</v>
      </c>
      <c r="N328" t="str">
        <f t="shared" si="19"/>
        <v/>
      </c>
    </row>
    <row r="329" spans="9:14" ht="16.2" x14ac:dyDescent="0.4">
      <c r="I329" s="24" t="s">
        <v>1450</v>
      </c>
      <c r="J329" s="24" t="s">
        <v>521</v>
      </c>
      <c r="K329" s="24" t="s">
        <v>425</v>
      </c>
      <c r="L329" s="24">
        <v>3.37</v>
      </c>
      <c r="M329">
        <f t="shared" si="18"/>
        <v>3.37</v>
      </c>
      <c r="N329" t="str">
        <f t="shared" si="19"/>
        <v/>
      </c>
    </row>
    <row r="330" spans="9:14" ht="16.2" x14ac:dyDescent="0.4">
      <c r="I330" s="24" t="s">
        <v>1451</v>
      </c>
      <c r="J330" s="24" t="s">
        <v>1452</v>
      </c>
      <c r="K330" s="24" t="s">
        <v>1453</v>
      </c>
      <c r="L330" s="24">
        <v>2.39</v>
      </c>
      <c r="M330">
        <f t="shared" si="18"/>
        <v>2.39</v>
      </c>
      <c r="N330" t="str">
        <f t="shared" si="19"/>
        <v/>
      </c>
    </row>
    <row r="331" spans="9:14" ht="16.2" x14ac:dyDescent="0.4">
      <c r="I331" s="24" t="s">
        <v>1454</v>
      </c>
      <c r="J331" s="24" t="s">
        <v>497</v>
      </c>
      <c r="K331" s="24" t="s">
        <v>430</v>
      </c>
      <c r="L331" s="24">
        <v>2.91</v>
      </c>
      <c r="M331">
        <f t="shared" si="18"/>
        <v>2.91</v>
      </c>
      <c r="N331" t="str">
        <f t="shared" si="19"/>
        <v/>
      </c>
    </row>
    <row r="332" spans="9:14" ht="16.2" x14ac:dyDescent="0.4">
      <c r="I332" s="24" t="s">
        <v>1455</v>
      </c>
      <c r="J332" s="24" t="s">
        <v>1456</v>
      </c>
      <c r="K332" s="24" t="s">
        <v>1457</v>
      </c>
      <c r="L332" s="24">
        <v>3.85</v>
      </c>
      <c r="M332">
        <f t="shared" si="18"/>
        <v>3.85</v>
      </c>
      <c r="N332" t="str">
        <f t="shared" si="19"/>
        <v>FRAGILES</v>
      </c>
    </row>
    <row r="333" spans="9:14" ht="16.2" x14ac:dyDescent="0.4">
      <c r="I333" s="24" t="s">
        <v>1458</v>
      </c>
      <c r="J333" s="24" t="s">
        <v>1459</v>
      </c>
      <c r="K333" s="24" t="s">
        <v>1460</v>
      </c>
      <c r="L333" s="24">
        <v>4.32</v>
      </c>
      <c r="M333">
        <f t="shared" si="18"/>
        <v>4.32</v>
      </c>
      <c r="N333" t="str">
        <f t="shared" si="19"/>
        <v>FRAGILES</v>
      </c>
    </row>
    <row r="334" spans="9:14" ht="16.2" x14ac:dyDescent="0.4">
      <c r="I334" s="24" t="s">
        <v>1461</v>
      </c>
      <c r="J334" s="24" t="s">
        <v>1462</v>
      </c>
      <c r="K334" s="24" t="s">
        <v>1463</v>
      </c>
      <c r="L334" s="24">
        <v>2.6</v>
      </c>
      <c r="M334">
        <f t="shared" si="18"/>
        <v>2.6</v>
      </c>
      <c r="N334" t="str">
        <f t="shared" si="19"/>
        <v/>
      </c>
    </row>
    <row r="335" spans="9:14" ht="16.2" x14ac:dyDescent="0.4">
      <c r="I335" s="24" t="s">
        <v>1464</v>
      </c>
      <c r="J335" s="24" t="s">
        <v>1465</v>
      </c>
      <c r="K335" s="24" t="s">
        <v>1466</v>
      </c>
      <c r="L335" s="24">
        <v>3.42</v>
      </c>
      <c r="M335">
        <f t="shared" si="18"/>
        <v>3.42</v>
      </c>
      <c r="N335" t="str">
        <f t="shared" si="19"/>
        <v/>
      </c>
    </row>
    <row r="336" spans="9:14" ht="16.2" x14ac:dyDescent="0.4">
      <c r="I336" s="24" t="s">
        <v>1467</v>
      </c>
      <c r="J336" s="24" t="s">
        <v>1468</v>
      </c>
      <c r="K336" s="24" t="s">
        <v>1469</v>
      </c>
      <c r="L336" s="24">
        <v>2.5299999999999998</v>
      </c>
      <c r="M336">
        <f t="shared" si="18"/>
        <v>2.5299999999999998</v>
      </c>
      <c r="N336" t="str">
        <f t="shared" si="19"/>
        <v/>
      </c>
    </row>
    <row r="337" spans="9:14" ht="16.2" x14ac:dyDescent="0.4">
      <c r="I337" s="24" t="s">
        <v>1470</v>
      </c>
      <c r="J337" s="24" t="s">
        <v>1471</v>
      </c>
      <c r="K337" s="24" t="s">
        <v>1472</v>
      </c>
      <c r="L337" s="24">
        <v>3</v>
      </c>
      <c r="M337">
        <f t="shared" si="18"/>
        <v>3</v>
      </c>
      <c r="N337" t="str">
        <f t="shared" si="19"/>
        <v/>
      </c>
    </row>
    <row r="338" spans="9:14" ht="16.2" x14ac:dyDescent="0.4">
      <c r="I338" s="24" t="s">
        <v>1473</v>
      </c>
      <c r="J338" s="24" t="s">
        <v>1474</v>
      </c>
      <c r="K338" s="24" t="s">
        <v>435</v>
      </c>
      <c r="L338" s="24">
        <v>4.46</v>
      </c>
      <c r="M338">
        <f t="shared" si="18"/>
        <v>4.46</v>
      </c>
      <c r="N338" t="str">
        <f t="shared" si="19"/>
        <v>FRAGILES</v>
      </c>
    </row>
    <row r="339" spans="9:14" ht="16.2" x14ac:dyDescent="0.4">
      <c r="I339" s="24" t="s">
        <v>1475</v>
      </c>
      <c r="J339" s="24" t="s">
        <v>1476</v>
      </c>
      <c r="K339" s="24" t="s">
        <v>1477</v>
      </c>
      <c r="L339" s="24">
        <v>3.11</v>
      </c>
      <c r="M339">
        <f t="shared" si="18"/>
        <v>3.11</v>
      </c>
      <c r="N339" t="str">
        <f t="shared" si="19"/>
        <v/>
      </c>
    </row>
    <row r="340" spans="9:14" ht="16.2" x14ac:dyDescent="0.4">
      <c r="I340" s="24" t="s">
        <v>1478</v>
      </c>
      <c r="J340" s="24" t="s">
        <v>1479</v>
      </c>
      <c r="K340" s="24" t="s">
        <v>1480</v>
      </c>
      <c r="L340" s="24">
        <v>3.34</v>
      </c>
      <c r="M340">
        <f t="shared" si="18"/>
        <v>3.34</v>
      </c>
      <c r="N340" t="str">
        <f t="shared" si="19"/>
        <v/>
      </c>
    </row>
    <row r="341" spans="9:14" ht="16.2" x14ac:dyDescent="0.4">
      <c r="I341" s="24" t="s">
        <v>1481</v>
      </c>
      <c r="J341" s="24" t="s">
        <v>1482</v>
      </c>
      <c r="K341" s="24" t="s">
        <v>1483</v>
      </c>
      <c r="L341" s="24">
        <v>3.68</v>
      </c>
      <c r="M341">
        <f t="shared" si="18"/>
        <v>3.68</v>
      </c>
      <c r="N341" t="str">
        <f t="shared" si="19"/>
        <v/>
      </c>
    </row>
    <row r="342" spans="9:14" ht="16.2" x14ac:dyDescent="0.4">
      <c r="I342" s="24" t="s">
        <v>1484</v>
      </c>
      <c r="J342" s="24" t="s">
        <v>1485</v>
      </c>
      <c r="K342" s="24" t="s">
        <v>1486</v>
      </c>
      <c r="L342" s="24">
        <v>2.58</v>
      </c>
      <c r="M342">
        <f t="shared" si="18"/>
        <v>2.58</v>
      </c>
      <c r="N342" t="str">
        <f t="shared" si="19"/>
        <v/>
      </c>
    </row>
    <row r="343" spans="9:14" ht="16.2" x14ac:dyDescent="0.4">
      <c r="I343" s="24" t="s">
        <v>1487</v>
      </c>
      <c r="J343" s="24" t="s">
        <v>1488</v>
      </c>
      <c r="K343" s="24" t="s">
        <v>440</v>
      </c>
      <c r="L343" s="24">
        <v>2.6</v>
      </c>
      <c r="M343">
        <f t="shared" si="18"/>
        <v>2.6</v>
      </c>
      <c r="N343" t="str">
        <f t="shared" si="19"/>
        <v/>
      </c>
    </row>
    <row r="344" spans="9:14" ht="16.2" x14ac:dyDescent="0.4">
      <c r="I344" s="24" t="s">
        <v>1489</v>
      </c>
      <c r="J344" s="24" t="s">
        <v>1490</v>
      </c>
      <c r="K344" s="24" t="s">
        <v>1491</v>
      </c>
      <c r="L344" s="24">
        <v>2.67</v>
      </c>
      <c r="M344">
        <f t="shared" si="18"/>
        <v>2.67</v>
      </c>
      <c r="N344" t="str">
        <f t="shared" si="19"/>
        <v/>
      </c>
    </row>
    <row r="345" spans="9:14" ht="16.2" x14ac:dyDescent="0.4">
      <c r="I345" s="24" t="s">
        <v>1492</v>
      </c>
      <c r="J345" s="24" t="s">
        <v>1493</v>
      </c>
      <c r="K345" s="24" t="s">
        <v>1494</v>
      </c>
      <c r="L345" s="24">
        <v>3.6</v>
      </c>
      <c r="M345">
        <f t="shared" si="18"/>
        <v>3.6</v>
      </c>
      <c r="N345" t="str">
        <f t="shared" si="19"/>
        <v/>
      </c>
    </row>
    <row r="346" spans="9:14" ht="16.2" x14ac:dyDescent="0.4">
      <c r="I346" s="24" t="s">
        <v>1495</v>
      </c>
      <c r="J346" s="24" t="s">
        <v>1496</v>
      </c>
      <c r="K346" s="24" t="s">
        <v>1497</v>
      </c>
      <c r="L346" s="24">
        <v>3.38</v>
      </c>
      <c r="M346">
        <f t="shared" si="18"/>
        <v>3.38</v>
      </c>
      <c r="N346" t="str">
        <f t="shared" si="19"/>
        <v/>
      </c>
    </row>
    <row r="347" spans="9:14" ht="16.2" x14ac:dyDescent="0.4">
      <c r="I347" s="24" t="s">
        <v>1498</v>
      </c>
      <c r="J347" s="24" t="s">
        <v>1499</v>
      </c>
      <c r="K347" s="24" t="s">
        <v>1500</v>
      </c>
      <c r="L347" s="24">
        <v>3.71</v>
      </c>
      <c r="M347">
        <f t="shared" si="18"/>
        <v>3.71</v>
      </c>
      <c r="N347" t="str">
        <f t="shared" si="19"/>
        <v/>
      </c>
    </row>
    <row r="348" spans="9:14" ht="16.2" x14ac:dyDescent="0.4">
      <c r="I348" s="24" t="s">
        <v>1501</v>
      </c>
      <c r="J348" s="24" t="s">
        <v>1502</v>
      </c>
      <c r="K348" s="24" t="s">
        <v>1503</v>
      </c>
      <c r="L348" s="24">
        <v>3.19</v>
      </c>
      <c r="M348">
        <f t="shared" si="18"/>
        <v>3.19</v>
      </c>
      <c r="N348" t="str">
        <f t="shared" si="19"/>
        <v/>
      </c>
    </row>
    <row r="349" spans="9:14" ht="16.2" x14ac:dyDescent="0.4">
      <c r="I349" s="24" t="s">
        <v>1504</v>
      </c>
      <c r="J349" s="24" t="s">
        <v>1505</v>
      </c>
      <c r="K349" s="24" t="s">
        <v>1506</v>
      </c>
      <c r="L349" s="24">
        <v>3.4</v>
      </c>
      <c r="M349">
        <f t="shared" si="18"/>
        <v>3.4</v>
      </c>
      <c r="N349" t="str">
        <f t="shared" si="19"/>
        <v/>
      </c>
    </row>
    <row r="350" spans="9:14" ht="16.2" x14ac:dyDescent="0.4">
      <c r="I350" s="24" t="s">
        <v>1507</v>
      </c>
      <c r="J350" s="24" t="s">
        <v>1508</v>
      </c>
      <c r="K350" s="24" t="s">
        <v>1509</v>
      </c>
      <c r="L350" s="24">
        <v>3.83</v>
      </c>
      <c r="M350">
        <f t="shared" si="18"/>
        <v>3.83</v>
      </c>
      <c r="N350" t="str">
        <f t="shared" si="19"/>
        <v>FRAGILES</v>
      </c>
    </row>
    <row r="351" spans="9:14" ht="16.2" x14ac:dyDescent="0.4">
      <c r="I351" s="24" t="s">
        <v>1510</v>
      </c>
      <c r="J351" s="24" t="s">
        <v>1511</v>
      </c>
      <c r="K351" s="24" t="s">
        <v>1512</v>
      </c>
      <c r="L351" s="24">
        <v>2.69</v>
      </c>
      <c r="M351">
        <f t="shared" si="18"/>
        <v>2.69</v>
      </c>
      <c r="N351" t="str">
        <f t="shared" si="19"/>
        <v/>
      </c>
    </row>
    <row r="352" spans="9:14" ht="16.2" x14ac:dyDescent="0.4">
      <c r="I352" s="24" t="s">
        <v>1513</v>
      </c>
      <c r="J352" s="24" t="s">
        <v>1514</v>
      </c>
      <c r="K352" s="24" t="s">
        <v>1515</v>
      </c>
      <c r="L352" s="24">
        <v>2.9</v>
      </c>
      <c r="M352">
        <f t="shared" si="18"/>
        <v>2.9</v>
      </c>
      <c r="N352" t="str">
        <f t="shared" si="19"/>
        <v/>
      </c>
    </row>
    <row r="353" spans="9:14" ht="16.2" x14ac:dyDescent="0.4">
      <c r="I353" s="24" t="s">
        <v>1516</v>
      </c>
      <c r="J353" s="24" t="s">
        <v>1517</v>
      </c>
      <c r="K353" s="24" t="s">
        <v>1518</v>
      </c>
      <c r="L353" s="24">
        <v>3.45</v>
      </c>
      <c r="M353">
        <f t="shared" si="18"/>
        <v>3.45</v>
      </c>
      <c r="N353" t="str">
        <f t="shared" si="19"/>
        <v/>
      </c>
    </row>
    <row r="354" spans="9:14" ht="16.2" x14ac:dyDescent="0.4">
      <c r="I354" s="24" t="s">
        <v>1519</v>
      </c>
      <c r="J354" s="24" t="s">
        <v>1520</v>
      </c>
      <c r="K354" s="24" t="s">
        <v>1521</v>
      </c>
      <c r="L354" s="24">
        <v>2.8</v>
      </c>
      <c r="M354">
        <f t="shared" si="18"/>
        <v>2.8</v>
      </c>
      <c r="N354" t="str">
        <f t="shared" si="19"/>
        <v/>
      </c>
    </row>
    <row r="355" spans="9:14" ht="16.2" x14ac:dyDescent="0.4">
      <c r="I355" s="24" t="s">
        <v>1522</v>
      </c>
      <c r="J355" s="24" t="s">
        <v>1523</v>
      </c>
      <c r="K355" s="24" t="s">
        <v>1524</v>
      </c>
      <c r="L355" s="24">
        <v>4.0999999999999996</v>
      </c>
      <c r="M355">
        <f t="shared" si="18"/>
        <v>4.0999999999999996</v>
      </c>
      <c r="N355" t="str">
        <f t="shared" si="19"/>
        <v>FRAGILES</v>
      </c>
    </row>
    <row r="356" spans="9:14" ht="16.2" x14ac:dyDescent="0.4">
      <c r="I356" s="24" t="s">
        <v>1525</v>
      </c>
      <c r="J356" s="24" t="s">
        <v>1526</v>
      </c>
      <c r="K356" s="24" t="s">
        <v>1527</v>
      </c>
      <c r="L356" s="24">
        <v>2.33</v>
      </c>
      <c r="M356">
        <f t="shared" si="18"/>
        <v>2.33</v>
      </c>
      <c r="N356" t="str">
        <f t="shared" si="19"/>
        <v/>
      </c>
    </row>
    <row r="357" spans="9:14" ht="16.2" x14ac:dyDescent="0.4">
      <c r="I357" s="24" t="s">
        <v>1528</v>
      </c>
      <c r="J357" s="24" t="s">
        <v>1351</v>
      </c>
      <c r="K357" s="24" t="s">
        <v>1529</v>
      </c>
      <c r="L357" s="24">
        <v>3.79</v>
      </c>
      <c r="M357">
        <f t="shared" si="18"/>
        <v>3.79</v>
      </c>
      <c r="N357" t="str">
        <f t="shared" si="19"/>
        <v/>
      </c>
    </row>
    <row r="358" spans="9:14" ht="16.2" x14ac:dyDescent="0.4">
      <c r="I358" s="24" t="s">
        <v>1530</v>
      </c>
      <c r="J358" s="24" t="s">
        <v>1531</v>
      </c>
      <c r="K358" s="24" t="s">
        <v>1532</v>
      </c>
      <c r="L358" s="24">
        <v>3.05</v>
      </c>
      <c r="M358">
        <f t="shared" si="18"/>
        <v>3.05</v>
      </c>
      <c r="N358" t="str">
        <f t="shared" si="19"/>
        <v/>
      </c>
    </row>
    <row r="359" spans="9:14" ht="16.2" x14ac:dyDescent="0.4">
      <c r="I359" s="24" t="s">
        <v>1533</v>
      </c>
      <c r="J359" s="24" t="s">
        <v>1534</v>
      </c>
      <c r="K359" s="24" t="s">
        <v>446</v>
      </c>
      <c r="L359" s="24">
        <v>4.1100000000000003</v>
      </c>
      <c r="M359">
        <f t="shared" si="18"/>
        <v>4.1100000000000003</v>
      </c>
      <c r="N359" t="str">
        <f t="shared" si="19"/>
        <v>FRAGILES</v>
      </c>
    </row>
    <row r="360" spans="9:14" ht="16.2" x14ac:dyDescent="0.4">
      <c r="I360" s="24" t="s">
        <v>1533</v>
      </c>
      <c r="J360" s="24" t="s">
        <v>1535</v>
      </c>
      <c r="K360" s="24" t="s">
        <v>1536</v>
      </c>
      <c r="L360" s="24">
        <v>4.3499999999999996</v>
      </c>
      <c r="M360">
        <f t="shared" si="18"/>
        <v>4.3499999999999996</v>
      </c>
      <c r="N360" t="str">
        <f t="shared" si="19"/>
        <v>FRAGILES</v>
      </c>
    </row>
    <row r="361" spans="9:14" ht="16.2" x14ac:dyDescent="0.4">
      <c r="I361" s="24" t="s">
        <v>1537</v>
      </c>
      <c r="J361" s="24" t="s">
        <v>385</v>
      </c>
      <c r="K361" s="24" t="s">
        <v>1538</v>
      </c>
      <c r="L361" s="24">
        <v>3.67</v>
      </c>
      <c r="M361">
        <f t="shared" si="18"/>
        <v>3.67</v>
      </c>
      <c r="N361" t="str">
        <f t="shared" si="19"/>
        <v/>
      </c>
    </row>
    <row r="362" spans="9:14" ht="16.2" x14ac:dyDescent="0.4">
      <c r="I362" s="24" t="s">
        <v>1539</v>
      </c>
      <c r="J362" s="24" t="s">
        <v>1540</v>
      </c>
      <c r="K362" s="24" t="s">
        <v>1541</v>
      </c>
      <c r="L362" s="24">
        <v>2.16</v>
      </c>
      <c r="M362">
        <f t="shared" si="18"/>
        <v>2.16</v>
      </c>
      <c r="N362" t="str">
        <f t="shared" si="19"/>
        <v/>
      </c>
    </row>
    <row r="363" spans="9:14" ht="16.2" x14ac:dyDescent="0.4">
      <c r="I363" s="24" t="s">
        <v>1542</v>
      </c>
      <c r="J363" s="24" t="s">
        <v>1543</v>
      </c>
      <c r="K363" s="24" t="s">
        <v>1544</v>
      </c>
      <c r="L363" s="24">
        <v>3.92</v>
      </c>
      <c r="M363">
        <f t="shared" si="18"/>
        <v>3.92</v>
      </c>
      <c r="N363" t="str">
        <f t="shared" si="19"/>
        <v>FRAGILES</v>
      </c>
    </row>
    <row r="364" spans="9:14" ht="16.2" x14ac:dyDescent="0.4">
      <c r="I364" s="24" t="s">
        <v>1545</v>
      </c>
      <c r="J364" s="24" t="s">
        <v>1546</v>
      </c>
      <c r="K364" s="24" t="s">
        <v>1547</v>
      </c>
      <c r="L364" s="24">
        <v>3.7</v>
      </c>
      <c r="M364">
        <f t="shared" si="18"/>
        <v>3.7</v>
      </c>
      <c r="N364" t="str">
        <f t="shared" si="19"/>
        <v/>
      </c>
    </row>
    <row r="365" spans="9:14" ht="16.2" x14ac:dyDescent="0.4">
      <c r="I365" s="24" t="s">
        <v>1548</v>
      </c>
      <c r="J365" s="24" t="s">
        <v>576</v>
      </c>
      <c r="K365" s="24" t="s">
        <v>450</v>
      </c>
      <c r="L365" s="24">
        <v>3.64</v>
      </c>
      <c r="M365">
        <f t="shared" si="18"/>
        <v>3.64</v>
      </c>
      <c r="N365" t="str">
        <f t="shared" si="19"/>
        <v/>
      </c>
    </row>
    <row r="366" spans="9:14" ht="16.2" x14ac:dyDescent="0.4">
      <c r="I366" s="24" t="s">
        <v>1549</v>
      </c>
      <c r="J366" s="24" t="s">
        <v>1550</v>
      </c>
      <c r="K366" s="24" t="s">
        <v>1551</v>
      </c>
      <c r="L366" s="24">
        <v>3.23</v>
      </c>
      <c r="M366">
        <f t="shared" si="18"/>
        <v>3.23</v>
      </c>
      <c r="N366" t="str">
        <f t="shared" si="19"/>
        <v/>
      </c>
    </row>
    <row r="367" spans="9:14" ht="16.2" x14ac:dyDescent="0.4">
      <c r="I367" s="24" t="s">
        <v>1552</v>
      </c>
      <c r="J367" s="24" t="s">
        <v>1553</v>
      </c>
      <c r="K367" s="24" t="s">
        <v>1554</v>
      </c>
      <c r="L367" s="24">
        <v>3.64</v>
      </c>
      <c r="M367">
        <f t="shared" si="18"/>
        <v>3.64</v>
      </c>
      <c r="N367" t="str">
        <f t="shared" si="19"/>
        <v/>
      </c>
    </row>
    <row r="368" spans="9:14" ht="16.2" x14ac:dyDescent="0.4">
      <c r="I368" s="24" t="s">
        <v>1555</v>
      </c>
      <c r="J368" s="24" t="s">
        <v>1556</v>
      </c>
      <c r="K368" s="24" t="s">
        <v>1557</v>
      </c>
      <c r="L368" s="24">
        <v>3.45</v>
      </c>
      <c r="M368">
        <f t="shared" si="18"/>
        <v>3.45</v>
      </c>
      <c r="N368" t="str">
        <f t="shared" si="19"/>
        <v/>
      </c>
    </row>
    <row r="369" spans="9:14" ht="16.2" x14ac:dyDescent="0.4">
      <c r="I369" s="24" t="s">
        <v>1558</v>
      </c>
      <c r="J369" s="24" t="s">
        <v>1559</v>
      </c>
      <c r="K369" s="24" t="s">
        <v>1560</v>
      </c>
      <c r="L369" s="24">
        <v>2.4500000000000002</v>
      </c>
      <c r="M369">
        <f t="shared" si="18"/>
        <v>2.4500000000000002</v>
      </c>
      <c r="N369" t="str">
        <f t="shared" si="19"/>
        <v/>
      </c>
    </row>
    <row r="370" spans="9:14" ht="16.2" x14ac:dyDescent="0.4">
      <c r="I370" s="24" t="s">
        <v>1561</v>
      </c>
      <c r="J370" s="24" t="s">
        <v>1562</v>
      </c>
      <c r="K370" s="24" t="s">
        <v>1563</v>
      </c>
      <c r="L370" s="24">
        <v>2.91</v>
      </c>
      <c r="M370">
        <f t="shared" si="18"/>
        <v>2.91</v>
      </c>
      <c r="N370" t="str">
        <f t="shared" si="19"/>
        <v/>
      </c>
    </row>
    <row r="371" spans="9:14" ht="16.2" x14ac:dyDescent="0.4">
      <c r="I371" s="24" t="s">
        <v>1564</v>
      </c>
      <c r="J371" s="24" t="s">
        <v>1294</v>
      </c>
      <c r="K371" s="24" t="s">
        <v>1565</v>
      </c>
      <c r="L371" s="24">
        <v>3.23</v>
      </c>
      <c r="M371">
        <f t="shared" si="18"/>
        <v>3.23</v>
      </c>
      <c r="N371" t="str">
        <f t="shared" si="19"/>
        <v/>
      </c>
    </row>
    <row r="372" spans="9:14" ht="16.2" x14ac:dyDescent="0.4">
      <c r="I372" s="24" t="s">
        <v>1566</v>
      </c>
      <c r="J372" s="24" t="s">
        <v>1567</v>
      </c>
      <c r="K372" s="24" t="s">
        <v>1568</v>
      </c>
      <c r="L372" s="24">
        <v>3.08</v>
      </c>
      <c r="M372">
        <f t="shared" si="18"/>
        <v>3.08</v>
      </c>
      <c r="N372" t="str">
        <f t="shared" si="19"/>
        <v/>
      </c>
    </row>
    <row r="373" spans="9:14" ht="16.2" x14ac:dyDescent="0.4">
      <c r="I373" s="24" t="s">
        <v>1569</v>
      </c>
      <c r="J373" s="24" t="s">
        <v>1570</v>
      </c>
      <c r="K373" s="24" t="s">
        <v>459</v>
      </c>
      <c r="L373" s="24">
        <v>3.72</v>
      </c>
      <c r="M373">
        <f t="shared" si="18"/>
        <v>3.72</v>
      </c>
      <c r="N373" t="str">
        <f t="shared" si="19"/>
        <v/>
      </c>
    </row>
    <row r="374" spans="9:14" ht="16.2" x14ac:dyDescent="0.4">
      <c r="I374" s="24" t="s">
        <v>1571</v>
      </c>
      <c r="J374" s="24" t="s">
        <v>1572</v>
      </c>
      <c r="K374" s="24" t="s">
        <v>1573</v>
      </c>
      <c r="L374" s="24">
        <v>3.88</v>
      </c>
      <c r="M374">
        <f t="shared" si="18"/>
        <v>3.88</v>
      </c>
      <c r="N374" t="str">
        <f t="shared" si="19"/>
        <v>FRAGILES</v>
      </c>
    </row>
    <row r="375" spans="9:14" ht="16.2" x14ac:dyDescent="0.4">
      <c r="I375" s="24" t="s">
        <v>1574</v>
      </c>
      <c r="J375" s="24" t="s">
        <v>1409</v>
      </c>
      <c r="K375" s="24" t="s">
        <v>1575</v>
      </c>
      <c r="L375" s="24">
        <v>3.86</v>
      </c>
      <c r="M375">
        <f t="shared" si="18"/>
        <v>3.86</v>
      </c>
      <c r="N375" t="str">
        <f t="shared" si="19"/>
        <v>FRAGILES</v>
      </c>
    </row>
    <row r="376" spans="9:14" ht="16.2" x14ac:dyDescent="0.4">
      <c r="I376" s="24" t="s">
        <v>1576</v>
      </c>
      <c r="J376" s="24" t="s">
        <v>1577</v>
      </c>
      <c r="K376" s="24" t="s">
        <v>1578</v>
      </c>
      <c r="L376" s="24">
        <v>2.97</v>
      </c>
      <c r="M376">
        <f t="shared" si="18"/>
        <v>2.97</v>
      </c>
      <c r="N376" t="str">
        <f t="shared" si="19"/>
        <v/>
      </c>
    </row>
    <row r="377" spans="9:14" ht="16.2" x14ac:dyDescent="0.4">
      <c r="I377" s="24" t="s">
        <v>1579</v>
      </c>
      <c r="J377" s="24" t="s">
        <v>1580</v>
      </c>
      <c r="K377" s="24" t="s">
        <v>1581</v>
      </c>
      <c r="L377" s="24">
        <v>2.85</v>
      </c>
      <c r="M377">
        <f t="shared" si="18"/>
        <v>2.85</v>
      </c>
      <c r="N377" t="str">
        <f t="shared" si="19"/>
        <v/>
      </c>
    </row>
    <row r="378" spans="9:14" ht="16.2" x14ac:dyDescent="0.4">
      <c r="I378" s="24" t="s">
        <v>1582</v>
      </c>
      <c r="J378" s="24" t="s">
        <v>1583</v>
      </c>
      <c r="K378" s="24" t="s">
        <v>1584</v>
      </c>
      <c r="L378" s="24">
        <v>3.49</v>
      </c>
      <c r="M378">
        <f t="shared" si="18"/>
        <v>3.49</v>
      </c>
      <c r="N378" t="str">
        <f t="shared" si="19"/>
        <v/>
      </c>
    </row>
    <row r="379" spans="9:14" ht="16.2" x14ac:dyDescent="0.4">
      <c r="I379" s="24" t="s">
        <v>1585</v>
      </c>
      <c r="J379" s="24" t="s">
        <v>1586</v>
      </c>
      <c r="K379" s="24" t="s">
        <v>1587</v>
      </c>
      <c r="L379" s="24">
        <v>2.79</v>
      </c>
      <c r="M379">
        <f t="shared" si="18"/>
        <v>2.79</v>
      </c>
      <c r="N379" t="str">
        <f t="shared" si="19"/>
        <v/>
      </c>
    </row>
    <row r="380" spans="9:14" ht="16.2" x14ac:dyDescent="0.4">
      <c r="I380" s="24" t="s">
        <v>1588</v>
      </c>
      <c r="J380" s="24" t="s">
        <v>1589</v>
      </c>
      <c r="K380" s="24" t="s">
        <v>1590</v>
      </c>
      <c r="L380" s="24">
        <v>2.35</v>
      </c>
      <c r="M380">
        <f t="shared" si="18"/>
        <v>2.35</v>
      </c>
      <c r="N380" t="str">
        <f t="shared" si="19"/>
        <v/>
      </c>
    </row>
    <row r="381" spans="9:14" ht="16.2" x14ac:dyDescent="0.4">
      <c r="I381" s="24" t="s">
        <v>1591</v>
      </c>
      <c r="J381" s="24" t="s">
        <v>1592</v>
      </c>
      <c r="K381" s="24" t="s">
        <v>1593</v>
      </c>
      <c r="L381" s="24">
        <v>3.06</v>
      </c>
      <c r="M381">
        <f t="shared" si="18"/>
        <v>3.06</v>
      </c>
      <c r="N381" t="str">
        <f t="shared" si="19"/>
        <v/>
      </c>
    </row>
    <row r="382" spans="9:14" ht="16.2" x14ac:dyDescent="0.4">
      <c r="I382" s="24" t="s">
        <v>1594</v>
      </c>
      <c r="J382" s="24" t="s">
        <v>193</v>
      </c>
      <c r="K382" s="24" t="s">
        <v>1595</v>
      </c>
      <c r="L382" s="24">
        <v>3.23</v>
      </c>
      <c r="M382">
        <f t="shared" si="18"/>
        <v>3.23</v>
      </c>
      <c r="N382" t="str">
        <f t="shared" si="19"/>
        <v/>
      </c>
    </row>
    <row r="383" spans="9:14" ht="16.2" x14ac:dyDescent="0.4">
      <c r="I383" s="24" t="s">
        <v>1596</v>
      </c>
      <c r="J383" s="24" t="s">
        <v>598</v>
      </c>
      <c r="K383" s="24" t="s">
        <v>1597</v>
      </c>
      <c r="L383" s="24">
        <v>2.25</v>
      </c>
      <c r="M383">
        <f t="shared" si="18"/>
        <v>2.25</v>
      </c>
      <c r="N383" t="str">
        <f t="shared" si="19"/>
        <v/>
      </c>
    </row>
    <row r="384" spans="9:14" ht="16.2" x14ac:dyDescent="0.4">
      <c r="I384" s="24" t="s">
        <v>1598</v>
      </c>
      <c r="J384" s="24" t="s">
        <v>1599</v>
      </c>
      <c r="K384" s="24" t="s">
        <v>1600</v>
      </c>
      <c r="L384" s="24">
        <v>3.42</v>
      </c>
      <c r="M384">
        <f t="shared" si="18"/>
        <v>3.42</v>
      </c>
      <c r="N384" t="str">
        <f t="shared" si="19"/>
        <v/>
      </c>
    </row>
    <row r="385" spans="9:14" ht="16.2" x14ac:dyDescent="0.4">
      <c r="I385" s="24" t="s">
        <v>1601</v>
      </c>
      <c r="J385" s="24" t="s">
        <v>188</v>
      </c>
      <c r="K385" s="24" t="s">
        <v>1602</v>
      </c>
      <c r="L385" s="24">
        <v>2.85</v>
      </c>
      <c r="M385">
        <f t="shared" si="18"/>
        <v>2.85</v>
      </c>
      <c r="N385" t="str">
        <f t="shared" si="19"/>
        <v/>
      </c>
    </row>
    <row r="386" spans="9:14" ht="16.2" x14ac:dyDescent="0.4">
      <c r="I386" s="24" t="s">
        <v>1603</v>
      </c>
      <c r="J386" s="24" t="s">
        <v>1604</v>
      </c>
      <c r="K386" s="24" t="s">
        <v>464</v>
      </c>
      <c r="L386" s="24">
        <v>3.63</v>
      </c>
      <c r="M386">
        <f t="shared" si="18"/>
        <v>3.63</v>
      </c>
      <c r="N386" t="str">
        <f t="shared" si="19"/>
        <v/>
      </c>
    </row>
    <row r="387" spans="9:14" ht="16.2" x14ac:dyDescent="0.4">
      <c r="I387" s="24" t="s">
        <v>1605</v>
      </c>
      <c r="J387" s="24" t="s">
        <v>255</v>
      </c>
      <c r="K387" s="24" t="s">
        <v>1606</v>
      </c>
      <c r="L387" s="24">
        <v>3.92</v>
      </c>
      <c r="M387">
        <f t="shared" si="18"/>
        <v>3.92</v>
      </c>
      <c r="N387" t="str">
        <f t="shared" si="19"/>
        <v>FRAGILES</v>
      </c>
    </row>
    <row r="388" spans="9:14" ht="16.2" x14ac:dyDescent="0.4">
      <c r="I388" s="24" t="s">
        <v>1607</v>
      </c>
      <c r="J388" s="24" t="s">
        <v>1608</v>
      </c>
      <c r="K388" s="24" t="s">
        <v>1609</v>
      </c>
      <c r="L388" s="24">
        <v>2.91</v>
      </c>
      <c r="M388">
        <f t="shared" ref="M388:M451" si="20">L388+0</f>
        <v>2.91</v>
      </c>
      <c r="N388" t="str">
        <f t="shared" ref="N388:N451" si="21">IF(M388&gt;$M$1,"FRAGILES","")</f>
        <v/>
      </c>
    </row>
    <row r="389" spans="9:14" ht="16.2" x14ac:dyDescent="0.4">
      <c r="I389" s="24" t="s">
        <v>1610</v>
      </c>
      <c r="J389" s="24" t="s">
        <v>1611</v>
      </c>
      <c r="K389" s="24" t="s">
        <v>1612</v>
      </c>
      <c r="L389" s="24">
        <v>2.15</v>
      </c>
      <c r="M389">
        <f t="shared" si="20"/>
        <v>2.15</v>
      </c>
      <c r="N389" t="str">
        <f t="shared" si="21"/>
        <v/>
      </c>
    </row>
    <row r="390" spans="9:14" ht="16.2" x14ac:dyDescent="0.4">
      <c r="I390" s="24" t="s">
        <v>1613</v>
      </c>
      <c r="J390" s="24" t="s">
        <v>1614</v>
      </c>
      <c r="K390" s="24" t="s">
        <v>1615</v>
      </c>
      <c r="L390" s="24">
        <v>2.68</v>
      </c>
      <c r="M390">
        <f t="shared" si="20"/>
        <v>2.68</v>
      </c>
      <c r="N390" t="str">
        <f t="shared" si="21"/>
        <v/>
      </c>
    </row>
    <row r="391" spans="9:14" ht="16.2" x14ac:dyDescent="0.4">
      <c r="I391" s="24" t="s">
        <v>1616</v>
      </c>
      <c r="J391" s="24" t="s">
        <v>1617</v>
      </c>
      <c r="K391" s="24" t="s">
        <v>469</v>
      </c>
      <c r="L391" s="24">
        <v>3.96</v>
      </c>
      <c r="M391">
        <f t="shared" si="20"/>
        <v>3.96</v>
      </c>
      <c r="N391" t="str">
        <f t="shared" si="21"/>
        <v>FRAGILES</v>
      </c>
    </row>
    <row r="392" spans="9:14" ht="16.2" x14ac:dyDescent="0.4">
      <c r="I392" s="24" t="s">
        <v>1618</v>
      </c>
      <c r="J392" s="24" t="s">
        <v>1619</v>
      </c>
      <c r="K392" s="24" t="s">
        <v>474</v>
      </c>
      <c r="L392" s="24">
        <v>3.28</v>
      </c>
      <c r="M392">
        <f t="shared" si="20"/>
        <v>3.28</v>
      </c>
      <c r="N392" t="str">
        <f t="shared" si="21"/>
        <v/>
      </c>
    </row>
    <row r="393" spans="9:14" ht="16.2" x14ac:dyDescent="0.4">
      <c r="I393" s="24" t="s">
        <v>1620</v>
      </c>
      <c r="J393" s="24" t="s">
        <v>699</v>
      </c>
      <c r="K393" s="24" t="s">
        <v>479</v>
      </c>
      <c r="L393" s="24">
        <v>2.85</v>
      </c>
      <c r="M393">
        <f t="shared" si="20"/>
        <v>2.85</v>
      </c>
      <c r="N393" t="str">
        <f t="shared" si="21"/>
        <v/>
      </c>
    </row>
    <row r="394" spans="9:14" ht="16.2" x14ac:dyDescent="0.4">
      <c r="I394" s="24" t="s">
        <v>1621</v>
      </c>
      <c r="J394" s="24" t="s">
        <v>1622</v>
      </c>
      <c r="K394" s="24" t="s">
        <v>1623</v>
      </c>
      <c r="L394" s="24">
        <v>3.27</v>
      </c>
      <c r="M394">
        <f t="shared" si="20"/>
        <v>3.27</v>
      </c>
      <c r="N394" t="str">
        <f t="shared" si="21"/>
        <v/>
      </c>
    </row>
    <row r="395" spans="9:14" ht="16.2" x14ac:dyDescent="0.4">
      <c r="I395" s="24" t="s">
        <v>1624</v>
      </c>
      <c r="J395" s="24" t="s">
        <v>1625</v>
      </c>
      <c r="K395" s="24" t="s">
        <v>1626</v>
      </c>
      <c r="L395" s="24">
        <v>2.86</v>
      </c>
      <c r="M395">
        <f t="shared" si="20"/>
        <v>2.86</v>
      </c>
      <c r="N395" t="str">
        <f t="shared" si="21"/>
        <v/>
      </c>
    </row>
    <row r="396" spans="9:14" ht="16.2" x14ac:dyDescent="0.4">
      <c r="I396" s="24" t="s">
        <v>1627</v>
      </c>
      <c r="J396" s="24" t="s">
        <v>1628</v>
      </c>
      <c r="K396" s="24" t="s">
        <v>484</v>
      </c>
      <c r="L396" s="24">
        <v>3.11</v>
      </c>
      <c r="M396">
        <f t="shared" si="20"/>
        <v>3.11</v>
      </c>
      <c r="N396" t="str">
        <f t="shared" si="21"/>
        <v/>
      </c>
    </row>
    <row r="397" spans="9:14" ht="16.2" x14ac:dyDescent="0.4">
      <c r="I397" s="24" t="s">
        <v>1629</v>
      </c>
      <c r="J397" s="24" t="s">
        <v>1630</v>
      </c>
      <c r="K397" s="24" t="s">
        <v>1631</v>
      </c>
      <c r="L397" s="24">
        <v>3.28</v>
      </c>
      <c r="M397">
        <f t="shared" si="20"/>
        <v>3.28</v>
      </c>
      <c r="N397" t="str">
        <f t="shared" si="21"/>
        <v/>
      </c>
    </row>
    <row r="398" spans="9:14" ht="16.2" x14ac:dyDescent="0.4">
      <c r="I398" s="24" t="s">
        <v>1632</v>
      </c>
      <c r="J398" s="24" t="s">
        <v>1633</v>
      </c>
      <c r="K398" s="24" t="s">
        <v>1634</v>
      </c>
      <c r="L398" s="24">
        <v>2.65</v>
      </c>
      <c r="M398">
        <f t="shared" si="20"/>
        <v>2.65</v>
      </c>
      <c r="N398" t="str">
        <f t="shared" si="21"/>
        <v/>
      </c>
    </row>
    <row r="399" spans="9:14" ht="16.2" x14ac:dyDescent="0.4">
      <c r="I399" s="24" t="s">
        <v>1635</v>
      </c>
      <c r="J399" s="24" t="s">
        <v>1636</v>
      </c>
      <c r="K399" s="24" t="s">
        <v>1637</v>
      </c>
      <c r="L399" s="24">
        <v>3.69</v>
      </c>
      <c r="M399">
        <f t="shared" si="20"/>
        <v>3.69</v>
      </c>
      <c r="N399" t="str">
        <f t="shared" si="21"/>
        <v/>
      </c>
    </row>
    <row r="400" spans="9:14" ht="16.2" x14ac:dyDescent="0.4">
      <c r="I400" s="24" t="s">
        <v>1638</v>
      </c>
      <c r="J400" s="24" t="s">
        <v>1639</v>
      </c>
      <c r="K400" s="24" t="s">
        <v>1640</v>
      </c>
      <c r="L400" s="24">
        <v>3.38</v>
      </c>
      <c r="M400">
        <f t="shared" si="20"/>
        <v>3.38</v>
      </c>
      <c r="N400" t="str">
        <f t="shared" si="21"/>
        <v/>
      </c>
    </row>
    <row r="401" spans="9:14" ht="16.2" x14ac:dyDescent="0.4">
      <c r="I401" s="24" t="s">
        <v>1641</v>
      </c>
      <c r="J401" s="24" t="s">
        <v>1642</v>
      </c>
      <c r="K401" s="24" t="s">
        <v>1643</v>
      </c>
      <c r="L401" s="24">
        <v>2.96</v>
      </c>
      <c r="M401">
        <f t="shared" si="20"/>
        <v>2.96</v>
      </c>
      <c r="N401" t="str">
        <f t="shared" si="21"/>
        <v/>
      </c>
    </row>
    <row r="402" spans="9:14" ht="16.2" x14ac:dyDescent="0.4">
      <c r="I402" s="24" t="s">
        <v>1644</v>
      </c>
      <c r="J402" s="24" t="s">
        <v>1645</v>
      </c>
      <c r="K402" s="24" t="s">
        <v>1646</v>
      </c>
      <c r="L402" s="24">
        <v>3.23</v>
      </c>
      <c r="M402">
        <f t="shared" si="20"/>
        <v>3.23</v>
      </c>
      <c r="N402" t="str">
        <f t="shared" si="21"/>
        <v/>
      </c>
    </row>
    <row r="403" spans="9:14" ht="16.2" x14ac:dyDescent="0.4">
      <c r="I403" s="24" t="s">
        <v>1647</v>
      </c>
      <c r="J403" s="24" t="s">
        <v>1648</v>
      </c>
      <c r="K403" s="24" t="s">
        <v>1649</v>
      </c>
      <c r="L403" s="24">
        <v>2.69</v>
      </c>
      <c r="M403">
        <f t="shared" si="20"/>
        <v>2.69</v>
      </c>
      <c r="N403" t="str">
        <f t="shared" si="21"/>
        <v/>
      </c>
    </row>
    <row r="404" spans="9:14" ht="16.2" x14ac:dyDescent="0.4">
      <c r="I404" s="24" t="s">
        <v>1650</v>
      </c>
      <c r="J404" s="24" t="s">
        <v>1651</v>
      </c>
      <c r="K404" s="24" t="s">
        <v>1652</v>
      </c>
      <c r="L404" s="24">
        <v>2.76</v>
      </c>
      <c r="M404">
        <f t="shared" si="20"/>
        <v>2.76</v>
      </c>
      <c r="N404" t="str">
        <f t="shared" si="21"/>
        <v/>
      </c>
    </row>
    <row r="405" spans="9:14" ht="16.2" x14ac:dyDescent="0.4">
      <c r="I405" s="24" t="s">
        <v>1653</v>
      </c>
      <c r="J405" s="24" t="s">
        <v>1654</v>
      </c>
      <c r="K405" s="24" t="s">
        <v>1655</v>
      </c>
      <c r="L405" s="24">
        <v>3.02</v>
      </c>
      <c r="M405">
        <f t="shared" si="20"/>
        <v>3.02</v>
      </c>
      <c r="N405" t="str">
        <f t="shared" si="21"/>
        <v/>
      </c>
    </row>
    <row r="406" spans="9:14" ht="16.2" x14ac:dyDescent="0.4">
      <c r="I406" s="24" t="s">
        <v>1656</v>
      </c>
      <c r="J406" s="24" t="s">
        <v>1275</v>
      </c>
      <c r="K406" s="24" t="s">
        <v>489</v>
      </c>
      <c r="L406" s="24">
        <v>3.19</v>
      </c>
      <c r="M406">
        <f t="shared" si="20"/>
        <v>3.19</v>
      </c>
      <c r="N406" t="str">
        <f t="shared" si="21"/>
        <v/>
      </c>
    </row>
    <row r="407" spans="9:14" ht="16.2" x14ac:dyDescent="0.4">
      <c r="I407" s="24" t="s">
        <v>1657</v>
      </c>
      <c r="J407" s="24" t="s">
        <v>1658</v>
      </c>
      <c r="K407" s="24" t="s">
        <v>1659</v>
      </c>
      <c r="L407" s="24">
        <v>2.65</v>
      </c>
      <c r="M407">
        <f t="shared" si="20"/>
        <v>2.65</v>
      </c>
      <c r="N407" t="str">
        <f t="shared" si="21"/>
        <v/>
      </c>
    </row>
    <row r="408" spans="9:14" ht="16.2" x14ac:dyDescent="0.4">
      <c r="I408" s="24" t="s">
        <v>1660</v>
      </c>
      <c r="J408" s="24" t="s">
        <v>1661</v>
      </c>
      <c r="K408" s="24" t="s">
        <v>1662</v>
      </c>
      <c r="L408" s="24">
        <v>3.04</v>
      </c>
      <c r="M408">
        <f t="shared" si="20"/>
        <v>3.04</v>
      </c>
      <c r="N408" t="str">
        <f t="shared" si="21"/>
        <v/>
      </c>
    </row>
    <row r="409" spans="9:14" ht="16.2" x14ac:dyDescent="0.4">
      <c r="I409" s="24" t="s">
        <v>1663</v>
      </c>
      <c r="J409" s="24" t="s">
        <v>1664</v>
      </c>
      <c r="K409" s="24" t="s">
        <v>1665</v>
      </c>
      <c r="L409" s="24">
        <v>2.5299999999999998</v>
      </c>
      <c r="M409">
        <f t="shared" si="20"/>
        <v>2.5299999999999998</v>
      </c>
      <c r="N409" t="str">
        <f t="shared" si="21"/>
        <v/>
      </c>
    </row>
    <row r="410" spans="9:14" ht="16.2" x14ac:dyDescent="0.4">
      <c r="I410" s="24" t="s">
        <v>1666</v>
      </c>
      <c r="J410" s="24" t="s">
        <v>1667</v>
      </c>
      <c r="K410" s="24" t="s">
        <v>1668</v>
      </c>
      <c r="L410" s="24">
        <v>3.22</v>
      </c>
      <c r="M410">
        <f t="shared" si="20"/>
        <v>3.22</v>
      </c>
      <c r="N410" t="str">
        <f t="shared" si="21"/>
        <v/>
      </c>
    </row>
    <row r="411" spans="9:14" ht="16.2" x14ac:dyDescent="0.4">
      <c r="I411" s="24" t="s">
        <v>1669</v>
      </c>
      <c r="J411" s="24" t="s">
        <v>1670</v>
      </c>
      <c r="K411" s="24" t="s">
        <v>1671</v>
      </c>
      <c r="L411" s="24">
        <v>3.19</v>
      </c>
      <c r="M411">
        <f t="shared" si="20"/>
        <v>3.19</v>
      </c>
      <c r="N411" t="str">
        <f t="shared" si="21"/>
        <v/>
      </c>
    </row>
    <row r="412" spans="9:14" ht="16.2" x14ac:dyDescent="0.4">
      <c r="I412" s="24" t="s">
        <v>1672</v>
      </c>
      <c r="J412" s="24" t="s">
        <v>1673</v>
      </c>
      <c r="K412" s="24" t="s">
        <v>1674</v>
      </c>
      <c r="L412" s="24">
        <v>3.27</v>
      </c>
      <c r="M412">
        <f t="shared" si="20"/>
        <v>3.27</v>
      </c>
      <c r="N412" t="str">
        <f t="shared" si="21"/>
        <v/>
      </c>
    </row>
    <row r="413" spans="9:14" ht="16.2" x14ac:dyDescent="0.4">
      <c r="I413" s="24" t="s">
        <v>1675</v>
      </c>
      <c r="J413" s="24" t="s">
        <v>1676</v>
      </c>
      <c r="K413" s="24" t="s">
        <v>1677</v>
      </c>
      <c r="L413" s="24">
        <v>3.6</v>
      </c>
      <c r="M413">
        <f t="shared" si="20"/>
        <v>3.6</v>
      </c>
      <c r="N413" t="str">
        <f t="shared" si="21"/>
        <v/>
      </c>
    </row>
    <row r="414" spans="9:14" ht="16.2" x14ac:dyDescent="0.4">
      <c r="I414" s="24" t="s">
        <v>1678</v>
      </c>
      <c r="J414" s="24" t="s">
        <v>1679</v>
      </c>
      <c r="K414" s="24" t="s">
        <v>1680</v>
      </c>
      <c r="L414" s="24">
        <v>3.58</v>
      </c>
      <c r="M414">
        <f t="shared" si="20"/>
        <v>3.58</v>
      </c>
      <c r="N414" t="str">
        <f t="shared" si="21"/>
        <v/>
      </c>
    </row>
    <row r="415" spans="9:14" ht="16.2" x14ac:dyDescent="0.4">
      <c r="I415" s="24" t="s">
        <v>1681</v>
      </c>
      <c r="J415" s="24" t="s">
        <v>1682</v>
      </c>
      <c r="K415" s="24" t="s">
        <v>494</v>
      </c>
      <c r="L415" s="24">
        <v>3.32</v>
      </c>
      <c r="M415">
        <f t="shared" si="20"/>
        <v>3.32</v>
      </c>
      <c r="N415" t="str">
        <f t="shared" si="21"/>
        <v/>
      </c>
    </row>
    <row r="416" spans="9:14" ht="16.2" x14ac:dyDescent="0.4">
      <c r="I416" s="24" t="s">
        <v>1683</v>
      </c>
      <c r="J416" s="24" t="s">
        <v>1684</v>
      </c>
      <c r="K416" s="24" t="s">
        <v>1685</v>
      </c>
      <c r="L416" s="24">
        <v>3.27</v>
      </c>
      <c r="M416">
        <f t="shared" si="20"/>
        <v>3.27</v>
      </c>
      <c r="N416" t="str">
        <f t="shared" si="21"/>
        <v/>
      </c>
    </row>
    <row r="417" spans="9:14" ht="16.2" x14ac:dyDescent="0.4">
      <c r="I417" s="24" t="s">
        <v>1686</v>
      </c>
      <c r="J417" s="24" t="s">
        <v>1687</v>
      </c>
      <c r="K417" s="24" t="s">
        <v>1688</v>
      </c>
      <c r="L417" s="24">
        <v>3.75</v>
      </c>
      <c r="M417">
        <f t="shared" si="20"/>
        <v>3.75</v>
      </c>
      <c r="N417" t="str">
        <f t="shared" si="21"/>
        <v/>
      </c>
    </row>
    <row r="418" spans="9:14" ht="16.2" x14ac:dyDescent="0.4">
      <c r="I418" s="24" t="s">
        <v>1689</v>
      </c>
      <c r="J418" s="24" t="s">
        <v>1690</v>
      </c>
      <c r="K418" s="24" t="s">
        <v>1691</v>
      </c>
      <c r="L418" s="24">
        <v>2.91</v>
      </c>
      <c r="M418">
        <f t="shared" si="20"/>
        <v>2.91</v>
      </c>
      <c r="N418" t="str">
        <f t="shared" si="21"/>
        <v/>
      </c>
    </row>
    <row r="419" spans="9:14" ht="16.2" x14ac:dyDescent="0.4">
      <c r="I419" s="24" t="s">
        <v>1692</v>
      </c>
      <c r="J419" s="24" t="s">
        <v>1693</v>
      </c>
      <c r="K419" s="24" t="s">
        <v>1694</v>
      </c>
      <c r="L419" s="24">
        <v>3.31</v>
      </c>
      <c r="M419">
        <f t="shared" si="20"/>
        <v>3.31</v>
      </c>
      <c r="N419" t="str">
        <f t="shared" si="21"/>
        <v/>
      </c>
    </row>
    <row r="420" spans="9:14" ht="16.2" x14ac:dyDescent="0.4">
      <c r="I420" s="24" t="s">
        <v>1695</v>
      </c>
      <c r="J420" s="24" t="s">
        <v>1696</v>
      </c>
      <c r="K420" s="24" t="s">
        <v>1697</v>
      </c>
      <c r="L420" s="24">
        <v>3.7</v>
      </c>
      <c r="M420">
        <f t="shared" si="20"/>
        <v>3.7</v>
      </c>
      <c r="N420" t="str">
        <f t="shared" si="21"/>
        <v/>
      </c>
    </row>
    <row r="421" spans="9:14" ht="16.2" x14ac:dyDescent="0.4">
      <c r="I421" s="24" t="s">
        <v>1698</v>
      </c>
      <c r="J421" s="24" t="s">
        <v>193</v>
      </c>
      <c r="K421" s="24" t="s">
        <v>1699</v>
      </c>
      <c r="L421" s="24">
        <v>3.16</v>
      </c>
      <c r="M421">
        <f t="shared" si="20"/>
        <v>3.16</v>
      </c>
      <c r="N421" t="str">
        <f t="shared" si="21"/>
        <v/>
      </c>
    </row>
    <row r="422" spans="9:14" ht="16.2" x14ac:dyDescent="0.4">
      <c r="I422" s="24" t="s">
        <v>1700</v>
      </c>
      <c r="J422" s="24" t="s">
        <v>1701</v>
      </c>
      <c r="K422" s="24" t="s">
        <v>1702</v>
      </c>
      <c r="L422" s="24">
        <v>2.76</v>
      </c>
      <c r="M422">
        <f t="shared" si="20"/>
        <v>2.76</v>
      </c>
      <c r="N422" t="str">
        <f t="shared" si="21"/>
        <v/>
      </c>
    </row>
    <row r="423" spans="9:14" ht="16.2" x14ac:dyDescent="0.4">
      <c r="I423" s="24" t="s">
        <v>1703</v>
      </c>
      <c r="J423" s="24" t="s">
        <v>1665</v>
      </c>
      <c r="K423" s="24" t="s">
        <v>499</v>
      </c>
      <c r="L423" s="24">
        <v>3.75</v>
      </c>
      <c r="M423">
        <f t="shared" si="20"/>
        <v>3.75</v>
      </c>
      <c r="N423" t="str">
        <f t="shared" si="21"/>
        <v/>
      </c>
    </row>
    <row r="424" spans="9:14" ht="16.2" x14ac:dyDescent="0.4">
      <c r="I424" s="24" t="s">
        <v>1704</v>
      </c>
      <c r="J424" s="24" t="s">
        <v>1705</v>
      </c>
      <c r="K424" s="24" t="s">
        <v>1706</v>
      </c>
      <c r="L424" s="24">
        <v>4.3099999999999996</v>
      </c>
      <c r="M424">
        <f t="shared" si="20"/>
        <v>4.3099999999999996</v>
      </c>
      <c r="N424" t="str">
        <f t="shared" si="21"/>
        <v>FRAGILES</v>
      </c>
    </row>
    <row r="425" spans="9:14" ht="16.2" x14ac:dyDescent="0.4">
      <c r="I425" s="24" t="s">
        <v>1707</v>
      </c>
      <c r="J425" s="24" t="s">
        <v>1708</v>
      </c>
      <c r="K425" s="24" t="s">
        <v>1709</v>
      </c>
      <c r="L425" s="24">
        <v>2.39</v>
      </c>
      <c r="M425">
        <f t="shared" si="20"/>
        <v>2.39</v>
      </c>
      <c r="N425" t="str">
        <f t="shared" si="21"/>
        <v/>
      </c>
    </row>
    <row r="426" spans="9:14" ht="16.2" x14ac:dyDescent="0.4">
      <c r="I426" s="24" t="s">
        <v>1710</v>
      </c>
      <c r="J426" s="24" t="s">
        <v>1175</v>
      </c>
      <c r="K426" s="24" t="s">
        <v>1711</v>
      </c>
      <c r="L426" s="24">
        <v>3.55</v>
      </c>
      <c r="M426">
        <f t="shared" si="20"/>
        <v>3.55</v>
      </c>
      <c r="N426" t="str">
        <f t="shared" si="21"/>
        <v/>
      </c>
    </row>
    <row r="427" spans="9:14" ht="16.2" x14ac:dyDescent="0.4">
      <c r="I427" s="24" t="s">
        <v>1712</v>
      </c>
      <c r="J427" s="24" t="s">
        <v>1713</v>
      </c>
      <c r="K427" s="24" t="s">
        <v>1714</v>
      </c>
      <c r="L427" s="24">
        <v>3.28</v>
      </c>
      <c r="M427">
        <f t="shared" si="20"/>
        <v>3.28</v>
      </c>
      <c r="N427" t="str">
        <f t="shared" si="21"/>
        <v/>
      </c>
    </row>
    <row r="428" spans="9:14" ht="16.2" x14ac:dyDescent="0.4">
      <c r="I428" s="24" t="s">
        <v>1715</v>
      </c>
      <c r="J428" s="24" t="s">
        <v>1716</v>
      </c>
      <c r="K428" s="24" t="s">
        <v>503</v>
      </c>
      <c r="L428" s="24">
        <v>4.07</v>
      </c>
      <c r="M428">
        <f t="shared" si="20"/>
        <v>4.07</v>
      </c>
      <c r="N428" t="str">
        <f t="shared" si="21"/>
        <v>FRAGILES</v>
      </c>
    </row>
    <row r="429" spans="9:14" ht="16.2" x14ac:dyDescent="0.4">
      <c r="I429" s="24" t="s">
        <v>1717</v>
      </c>
      <c r="J429" s="24" t="s">
        <v>1718</v>
      </c>
      <c r="K429" s="24" t="s">
        <v>1719</v>
      </c>
      <c r="L429" s="24">
        <v>4.17</v>
      </c>
      <c r="M429">
        <f t="shared" si="20"/>
        <v>4.17</v>
      </c>
      <c r="N429" t="str">
        <f t="shared" si="21"/>
        <v>FRAGILES</v>
      </c>
    </row>
    <row r="430" spans="9:14" ht="16.2" x14ac:dyDescent="0.4">
      <c r="I430" s="24" t="s">
        <v>1720</v>
      </c>
      <c r="J430" s="24" t="s">
        <v>1721</v>
      </c>
      <c r="K430" s="24" t="s">
        <v>1722</v>
      </c>
      <c r="L430" s="24">
        <v>3.86</v>
      </c>
      <c r="M430">
        <f t="shared" si="20"/>
        <v>3.86</v>
      </c>
      <c r="N430" t="str">
        <f t="shared" si="21"/>
        <v>FRAGILES</v>
      </c>
    </row>
    <row r="431" spans="9:14" ht="16.2" x14ac:dyDescent="0.4">
      <c r="I431" s="24" t="s">
        <v>1723</v>
      </c>
      <c r="J431" s="24" t="s">
        <v>1724</v>
      </c>
      <c r="K431" s="24" t="s">
        <v>508</v>
      </c>
      <c r="L431" s="24">
        <v>3.96</v>
      </c>
      <c r="M431">
        <f t="shared" si="20"/>
        <v>3.96</v>
      </c>
      <c r="N431" t="str">
        <f t="shared" si="21"/>
        <v>FRAGILES</v>
      </c>
    </row>
    <row r="432" spans="9:14" ht="16.2" x14ac:dyDescent="0.4">
      <c r="I432" s="24" t="s">
        <v>1725</v>
      </c>
      <c r="J432" s="24" t="s">
        <v>415</v>
      </c>
      <c r="K432" s="24" t="s">
        <v>1726</v>
      </c>
      <c r="L432" s="24">
        <v>2.56</v>
      </c>
      <c r="M432">
        <f t="shared" si="20"/>
        <v>2.56</v>
      </c>
      <c r="N432" t="str">
        <f t="shared" si="21"/>
        <v/>
      </c>
    </row>
    <row r="433" spans="9:14" ht="16.2" x14ac:dyDescent="0.4">
      <c r="I433" s="24" t="s">
        <v>1727</v>
      </c>
      <c r="J433" s="24" t="s">
        <v>1728</v>
      </c>
      <c r="K433" s="24" t="s">
        <v>1729</v>
      </c>
      <c r="L433" s="24">
        <v>2.76</v>
      </c>
      <c r="M433">
        <f t="shared" si="20"/>
        <v>2.76</v>
      </c>
      <c r="N433" t="str">
        <f t="shared" si="21"/>
        <v/>
      </c>
    </row>
    <row r="434" spans="9:14" ht="16.2" x14ac:dyDescent="0.4">
      <c r="I434" s="24" t="s">
        <v>1730</v>
      </c>
      <c r="J434" s="24" t="s">
        <v>1731</v>
      </c>
      <c r="K434" s="24" t="s">
        <v>1732</v>
      </c>
      <c r="L434" s="24">
        <v>4.1399999999999997</v>
      </c>
      <c r="M434">
        <f t="shared" si="20"/>
        <v>4.1399999999999997</v>
      </c>
      <c r="N434" t="str">
        <f t="shared" si="21"/>
        <v>FRAGILES</v>
      </c>
    </row>
    <row r="435" spans="9:14" ht="16.2" x14ac:dyDescent="0.4">
      <c r="I435" s="24" t="s">
        <v>1733</v>
      </c>
      <c r="J435" s="24" t="s">
        <v>1734</v>
      </c>
      <c r="K435" s="24" t="s">
        <v>1735</v>
      </c>
      <c r="L435" s="24">
        <v>3.09</v>
      </c>
      <c r="M435">
        <f t="shared" si="20"/>
        <v>3.09</v>
      </c>
      <c r="N435" t="str">
        <f t="shared" si="21"/>
        <v/>
      </c>
    </row>
    <row r="436" spans="9:14" ht="16.2" x14ac:dyDescent="0.4">
      <c r="I436" s="24" t="s">
        <v>1736</v>
      </c>
      <c r="J436" s="24" t="s">
        <v>1737</v>
      </c>
      <c r="K436" s="24" t="s">
        <v>1738</v>
      </c>
      <c r="L436" s="24">
        <v>2.73</v>
      </c>
      <c r="M436">
        <f t="shared" si="20"/>
        <v>2.73</v>
      </c>
      <c r="N436" t="str">
        <f t="shared" si="21"/>
        <v/>
      </c>
    </row>
    <row r="437" spans="9:14" ht="16.2" x14ac:dyDescent="0.4">
      <c r="I437" s="24" t="s">
        <v>1739</v>
      </c>
      <c r="J437" s="24" t="s">
        <v>1740</v>
      </c>
      <c r="K437" s="24" t="s">
        <v>513</v>
      </c>
      <c r="L437" s="24">
        <v>3.2</v>
      </c>
      <c r="M437">
        <f t="shared" si="20"/>
        <v>3.2</v>
      </c>
      <c r="N437" t="str">
        <f t="shared" si="21"/>
        <v/>
      </c>
    </row>
    <row r="438" spans="9:14" ht="16.2" x14ac:dyDescent="0.4">
      <c r="I438" s="24" t="s">
        <v>1741</v>
      </c>
      <c r="J438" s="24" t="s">
        <v>1742</v>
      </c>
      <c r="K438" s="24" t="s">
        <v>1743</v>
      </c>
      <c r="L438" s="24">
        <v>3.18</v>
      </c>
      <c r="M438">
        <f t="shared" si="20"/>
        <v>3.18</v>
      </c>
      <c r="N438" t="str">
        <f t="shared" si="21"/>
        <v/>
      </c>
    </row>
    <row r="439" spans="9:14" ht="16.2" x14ac:dyDescent="0.4">
      <c r="I439" s="24" t="s">
        <v>1744</v>
      </c>
      <c r="J439" s="24" t="s">
        <v>1745</v>
      </c>
      <c r="K439" s="24" t="s">
        <v>1746</v>
      </c>
      <c r="L439" s="24">
        <v>3.64</v>
      </c>
      <c r="M439">
        <f t="shared" si="20"/>
        <v>3.64</v>
      </c>
      <c r="N439" t="str">
        <f t="shared" si="21"/>
        <v/>
      </c>
    </row>
    <row r="440" spans="9:14" ht="16.2" x14ac:dyDescent="0.4">
      <c r="I440" s="24" t="s">
        <v>1747</v>
      </c>
      <c r="J440" s="24" t="s">
        <v>1748</v>
      </c>
      <c r="K440" s="24" t="s">
        <v>1749</v>
      </c>
      <c r="L440" s="24">
        <v>2.79</v>
      </c>
      <c r="M440">
        <f t="shared" si="20"/>
        <v>2.79</v>
      </c>
      <c r="N440" t="str">
        <f t="shared" si="21"/>
        <v/>
      </c>
    </row>
    <row r="441" spans="9:14" ht="16.2" x14ac:dyDescent="0.4">
      <c r="I441" s="24" t="s">
        <v>1750</v>
      </c>
      <c r="J441" s="24" t="s">
        <v>1751</v>
      </c>
      <c r="K441" s="24" t="s">
        <v>1752</v>
      </c>
      <c r="L441" s="24">
        <v>3.18</v>
      </c>
      <c r="M441">
        <f t="shared" si="20"/>
        <v>3.18</v>
      </c>
      <c r="N441" t="str">
        <f t="shared" si="21"/>
        <v/>
      </c>
    </row>
    <row r="442" spans="9:14" ht="16.2" x14ac:dyDescent="0.4">
      <c r="I442" s="24" t="s">
        <v>1753</v>
      </c>
      <c r="J442" s="24" t="s">
        <v>1754</v>
      </c>
      <c r="K442" s="24" t="s">
        <v>1755</v>
      </c>
      <c r="L442" s="24">
        <v>2.54</v>
      </c>
      <c r="M442">
        <f t="shared" si="20"/>
        <v>2.54</v>
      </c>
      <c r="N442" t="str">
        <f t="shared" si="21"/>
        <v/>
      </c>
    </row>
    <row r="443" spans="9:14" ht="16.2" x14ac:dyDescent="0.4">
      <c r="I443" s="24" t="s">
        <v>1756</v>
      </c>
      <c r="J443" s="24" t="s">
        <v>1611</v>
      </c>
      <c r="K443" s="24" t="s">
        <v>1757</v>
      </c>
      <c r="L443" s="24">
        <v>2.87</v>
      </c>
      <c r="M443">
        <f t="shared" si="20"/>
        <v>2.87</v>
      </c>
      <c r="N443" t="str">
        <f t="shared" si="21"/>
        <v/>
      </c>
    </row>
    <row r="444" spans="9:14" ht="16.2" x14ac:dyDescent="0.4">
      <c r="I444" s="24" t="s">
        <v>1758</v>
      </c>
      <c r="J444" s="24" t="s">
        <v>1759</v>
      </c>
      <c r="K444" s="24" t="s">
        <v>1760</v>
      </c>
      <c r="L444" s="24">
        <v>3.64</v>
      </c>
      <c r="M444">
        <f t="shared" si="20"/>
        <v>3.64</v>
      </c>
      <c r="N444" t="str">
        <f t="shared" si="21"/>
        <v/>
      </c>
    </row>
    <row r="445" spans="9:14" ht="16.2" x14ac:dyDescent="0.4">
      <c r="I445" s="24" t="s">
        <v>1761</v>
      </c>
      <c r="J445" s="24" t="s">
        <v>1762</v>
      </c>
      <c r="K445" s="24" t="s">
        <v>1763</v>
      </c>
      <c r="L445" s="24">
        <v>2.8</v>
      </c>
      <c r="M445">
        <f t="shared" si="20"/>
        <v>2.8</v>
      </c>
      <c r="N445" t="str">
        <f t="shared" si="21"/>
        <v/>
      </c>
    </row>
    <row r="446" spans="9:14" ht="16.2" x14ac:dyDescent="0.4">
      <c r="I446" s="24" t="s">
        <v>1764</v>
      </c>
      <c r="J446" s="24" t="s">
        <v>1765</v>
      </c>
      <c r="K446" s="24" t="s">
        <v>1766</v>
      </c>
      <c r="L446" s="24">
        <v>3.57</v>
      </c>
      <c r="M446">
        <f t="shared" si="20"/>
        <v>3.57</v>
      </c>
      <c r="N446" t="str">
        <f t="shared" si="21"/>
        <v/>
      </c>
    </row>
    <row r="447" spans="9:14" ht="16.2" x14ac:dyDescent="0.4">
      <c r="I447" s="24" t="s">
        <v>1767</v>
      </c>
      <c r="J447" s="24" t="s">
        <v>1768</v>
      </c>
      <c r="K447" s="24" t="s">
        <v>1769</v>
      </c>
      <c r="L447" s="24">
        <v>3.45</v>
      </c>
      <c r="M447">
        <f t="shared" si="20"/>
        <v>3.45</v>
      </c>
      <c r="N447" t="str">
        <f t="shared" si="21"/>
        <v/>
      </c>
    </row>
    <row r="448" spans="9:14" ht="16.2" x14ac:dyDescent="0.4">
      <c r="I448" s="24" t="s">
        <v>1770</v>
      </c>
      <c r="J448" s="24" t="s">
        <v>1771</v>
      </c>
      <c r="K448" s="24" t="s">
        <v>1772</v>
      </c>
      <c r="L448" s="24">
        <v>3.41</v>
      </c>
      <c r="M448">
        <f t="shared" si="20"/>
        <v>3.41</v>
      </c>
      <c r="N448" t="str">
        <f t="shared" si="21"/>
        <v/>
      </c>
    </row>
    <row r="449" spans="9:14" ht="16.2" x14ac:dyDescent="0.4">
      <c r="I449" s="24" t="s">
        <v>1773</v>
      </c>
      <c r="J449" s="24" t="s">
        <v>1774</v>
      </c>
      <c r="K449" s="24" t="s">
        <v>1775</v>
      </c>
      <c r="L449" s="24">
        <v>2.1</v>
      </c>
      <c r="M449">
        <f t="shared" si="20"/>
        <v>2.1</v>
      </c>
      <c r="N449" t="str">
        <f t="shared" si="21"/>
        <v/>
      </c>
    </row>
    <row r="450" spans="9:14" ht="16.2" x14ac:dyDescent="0.4">
      <c r="I450" s="24" t="s">
        <v>1776</v>
      </c>
      <c r="J450" s="24" t="s">
        <v>1777</v>
      </c>
      <c r="K450" s="24" t="s">
        <v>1778</v>
      </c>
      <c r="L450" s="24">
        <v>3.62</v>
      </c>
      <c r="M450">
        <f t="shared" si="20"/>
        <v>3.62</v>
      </c>
      <c r="N450" t="str">
        <f t="shared" si="21"/>
        <v/>
      </c>
    </row>
    <row r="451" spans="9:14" ht="16.2" x14ac:dyDescent="0.4">
      <c r="I451" s="24" t="s">
        <v>1779</v>
      </c>
      <c r="J451" s="24" t="s">
        <v>1780</v>
      </c>
      <c r="K451" s="24" t="s">
        <v>1781</v>
      </c>
      <c r="L451" s="24">
        <v>3.18</v>
      </c>
      <c r="M451">
        <f t="shared" si="20"/>
        <v>3.18</v>
      </c>
      <c r="N451" t="str">
        <f t="shared" si="21"/>
        <v/>
      </c>
    </row>
    <row r="452" spans="9:14" ht="16.2" x14ac:dyDescent="0.4">
      <c r="I452" s="24" t="s">
        <v>1782</v>
      </c>
      <c r="J452" s="24" t="s">
        <v>1783</v>
      </c>
      <c r="K452" s="24" t="s">
        <v>518</v>
      </c>
      <c r="L452" s="24">
        <v>3.29</v>
      </c>
      <c r="M452">
        <f t="shared" ref="M452:M515" si="22">L452+0</f>
        <v>3.29</v>
      </c>
      <c r="N452" t="str">
        <f t="shared" ref="N452:N515" si="23">IF(M452&gt;$M$1,"FRAGILES","")</f>
        <v/>
      </c>
    </row>
    <row r="453" spans="9:14" ht="16.2" x14ac:dyDescent="0.4">
      <c r="I453" s="24" t="s">
        <v>1784</v>
      </c>
      <c r="J453" s="24" t="s">
        <v>1785</v>
      </c>
      <c r="K453" s="24" t="s">
        <v>1786</v>
      </c>
      <c r="L453" s="24">
        <v>3.7</v>
      </c>
      <c r="M453">
        <f t="shared" si="22"/>
        <v>3.7</v>
      </c>
      <c r="N453" t="str">
        <f t="shared" si="23"/>
        <v/>
      </c>
    </row>
    <row r="454" spans="9:14" ht="16.2" x14ac:dyDescent="0.4">
      <c r="I454" s="24" t="s">
        <v>1787</v>
      </c>
      <c r="J454" s="24" t="s">
        <v>1788</v>
      </c>
      <c r="K454" s="24" t="s">
        <v>1789</v>
      </c>
      <c r="L454" s="24">
        <v>4.07</v>
      </c>
      <c r="M454">
        <f t="shared" si="22"/>
        <v>4.07</v>
      </c>
      <c r="N454" t="str">
        <f t="shared" si="23"/>
        <v>FRAGILES</v>
      </c>
    </row>
    <row r="455" spans="9:14" ht="16.2" x14ac:dyDescent="0.4">
      <c r="I455" s="24" t="s">
        <v>1790</v>
      </c>
      <c r="J455" s="24" t="s">
        <v>1791</v>
      </c>
      <c r="K455" s="24" t="s">
        <v>1792</v>
      </c>
      <c r="L455" s="24">
        <v>3.95</v>
      </c>
      <c r="M455">
        <f t="shared" si="22"/>
        <v>3.95</v>
      </c>
      <c r="N455" t="str">
        <f t="shared" si="23"/>
        <v>FRAGILES</v>
      </c>
    </row>
    <row r="456" spans="9:14" ht="16.2" x14ac:dyDescent="0.4">
      <c r="I456" s="24" t="s">
        <v>1793</v>
      </c>
      <c r="J456" s="24" t="s">
        <v>1794</v>
      </c>
      <c r="K456" s="24" t="s">
        <v>1795</v>
      </c>
      <c r="L456" s="24">
        <v>2.52</v>
      </c>
      <c r="M456">
        <f t="shared" si="22"/>
        <v>2.52</v>
      </c>
      <c r="N456" t="str">
        <f t="shared" si="23"/>
        <v/>
      </c>
    </row>
    <row r="457" spans="9:14" ht="16.2" x14ac:dyDescent="0.4">
      <c r="I457" s="24" t="s">
        <v>1796</v>
      </c>
      <c r="J457" s="24" t="s">
        <v>1797</v>
      </c>
      <c r="K457" s="24" t="s">
        <v>1798</v>
      </c>
      <c r="L457" s="24">
        <v>3.02</v>
      </c>
      <c r="M457">
        <f t="shared" si="22"/>
        <v>3.02</v>
      </c>
      <c r="N457" t="str">
        <f t="shared" si="23"/>
        <v/>
      </c>
    </row>
    <row r="458" spans="9:14" ht="16.2" x14ac:dyDescent="0.4">
      <c r="I458" s="24" t="s">
        <v>1799</v>
      </c>
      <c r="J458" s="24" t="s">
        <v>1800</v>
      </c>
      <c r="K458" s="24" t="s">
        <v>1801</v>
      </c>
      <c r="L458" s="24">
        <v>2.62</v>
      </c>
      <c r="M458">
        <f t="shared" si="22"/>
        <v>2.62</v>
      </c>
      <c r="N458" t="str">
        <f t="shared" si="23"/>
        <v/>
      </c>
    </row>
    <row r="459" spans="9:14" ht="16.2" x14ac:dyDescent="0.4">
      <c r="I459" s="24" t="s">
        <v>1802</v>
      </c>
      <c r="J459" s="24" t="s">
        <v>1803</v>
      </c>
      <c r="K459" s="24" t="s">
        <v>523</v>
      </c>
      <c r="L459" s="24">
        <v>3.86</v>
      </c>
      <c r="M459">
        <f t="shared" si="22"/>
        <v>3.86</v>
      </c>
      <c r="N459" t="str">
        <f t="shared" si="23"/>
        <v>FRAGILES</v>
      </c>
    </row>
    <row r="460" spans="9:14" ht="16.2" x14ac:dyDescent="0.4">
      <c r="I460" s="24" t="s">
        <v>1804</v>
      </c>
      <c r="J460" s="24" t="s">
        <v>1805</v>
      </c>
      <c r="K460" s="24" t="s">
        <v>1806</v>
      </c>
      <c r="L460" s="24">
        <v>3.2</v>
      </c>
      <c r="M460">
        <f t="shared" si="22"/>
        <v>3.2</v>
      </c>
      <c r="N460" t="str">
        <f t="shared" si="23"/>
        <v/>
      </c>
    </row>
    <row r="461" spans="9:14" ht="16.2" x14ac:dyDescent="0.4">
      <c r="I461" s="24" t="s">
        <v>1807</v>
      </c>
      <c r="J461" s="24" t="s">
        <v>1808</v>
      </c>
      <c r="K461" s="24" t="s">
        <v>528</v>
      </c>
      <c r="L461" s="24">
        <v>2.93</v>
      </c>
      <c r="M461">
        <f t="shared" si="22"/>
        <v>2.93</v>
      </c>
      <c r="N461" t="str">
        <f t="shared" si="23"/>
        <v/>
      </c>
    </row>
    <row r="462" spans="9:14" ht="16.2" x14ac:dyDescent="0.4">
      <c r="I462" s="24" t="s">
        <v>1809</v>
      </c>
      <c r="J462" s="24" t="s">
        <v>1810</v>
      </c>
      <c r="K462" s="24" t="s">
        <v>1811</v>
      </c>
      <c r="L462" s="24">
        <v>3.3</v>
      </c>
      <c r="M462">
        <f t="shared" si="22"/>
        <v>3.3</v>
      </c>
      <c r="N462" t="str">
        <f t="shared" si="23"/>
        <v/>
      </c>
    </row>
    <row r="463" spans="9:14" ht="16.2" x14ac:dyDescent="0.4">
      <c r="I463" s="24" t="s">
        <v>1812</v>
      </c>
      <c r="J463" s="24" t="s">
        <v>1813</v>
      </c>
      <c r="K463" s="24" t="s">
        <v>533</v>
      </c>
      <c r="L463" s="24">
        <v>3.89</v>
      </c>
      <c r="M463">
        <f t="shared" si="22"/>
        <v>3.89</v>
      </c>
      <c r="N463" t="str">
        <f t="shared" si="23"/>
        <v>FRAGILES</v>
      </c>
    </row>
    <row r="464" spans="9:14" ht="16.2" x14ac:dyDescent="0.4">
      <c r="I464" s="24" t="s">
        <v>1814</v>
      </c>
      <c r="J464" s="24" t="s">
        <v>1815</v>
      </c>
      <c r="K464" s="24" t="s">
        <v>1816</v>
      </c>
      <c r="L464" s="24">
        <v>3.25</v>
      </c>
      <c r="M464">
        <f t="shared" si="22"/>
        <v>3.25</v>
      </c>
      <c r="N464" t="str">
        <f t="shared" si="23"/>
        <v/>
      </c>
    </row>
    <row r="465" spans="9:14" ht="16.2" x14ac:dyDescent="0.4">
      <c r="I465" s="24" t="s">
        <v>1817</v>
      </c>
      <c r="J465" s="24" t="s">
        <v>1818</v>
      </c>
      <c r="K465" s="24" t="s">
        <v>1819</v>
      </c>
      <c r="L465" s="24">
        <v>3.72</v>
      </c>
      <c r="M465">
        <f t="shared" si="22"/>
        <v>3.72</v>
      </c>
      <c r="N465" t="str">
        <f t="shared" si="23"/>
        <v/>
      </c>
    </row>
    <row r="466" spans="9:14" ht="16.2" x14ac:dyDescent="0.4">
      <c r="I466" s="24" t="s">
        <v>1820</v>
      </c>
      <c r="J466" s="24" t="s">
        <v>1821</v>
      </c>
      <c r="K466" s="24" t="s">
        <v>537</v>
      </c>
      <c r="L466" s="24">
        <v>2.77</v>
      </c>
      <c r="M466">
        <f t="shared" si="22"/>
        <v>2.77</v>
      </c>
      <c r="N466" t="str">
        <f t="shared" si="23"/>
        <v/>
      </c>
    </row>
    <row r="467" spans="9:14" ht="16.2" x14ac:dyDescent="0.4">
      <c r="I467" s="24" t="s">
        <v>1822</v>
      </c>
      <c r="J467" s="24" t="s">
        <v>1823</v>
      </c>
      <c r="K467" s="24" t="s">
        <v>542</v>
      </c>
      <c r="L467" s="24">
        <v>3.02</v>
      </c>
      <c r="M467">
        <f t="shared" si="22"/>
        <v>3.02</v>
      </c>
      <c r="N467" t="str">
        <f t="shared" si="23"/>
        <v/>
      </c>
    </row>
    <row r="468" spans="9:14" ht="16.2" x14ac:dyDescent="0.4">
      <c r="I468" s="24" t="s">
        <v>1824</v>
      </c>
      <c r="J468" s="24" t="s">
        <v>292</v>
      </c>
      <c r="K468" s="24" t="s">
        <v>546</v>
      </c>
      <c r="L468" s="24">
        <v>3.24</v>
      </c>
      <c r="M468">
        <f t="shared" si="22"/>
        <v>3.24</v>
      </c>
      <c r="N468" t="str">
        <f t="shared" si="23"/>
        <v/>
      </c>
    </row>
    <row r="469" spans="9:14" ht="16.2" x14ac:dyDescent="0.4">
      <c r="I469" s="24" t="s">
        <v>1825</v>
      </c>
      <c r="J469" s="24" t="s">
        <v>1826</v>
      </c>
      <c r="K469" s="24" t="s">
        <v>1827</v>
      </c>
      <c r="L469" s="24">
        <v>2.35</v>
      </c>
      <c r="M469">
        <f t="shared" si="22"/>
        <v>2.35</v>
      </c>
      <c r="N469" t="str">
        <f t="shared" si="23"/>
        <v/>
      </c>
    </row>
    <row r="470" spans="9:14" ht="16.2" x14ac:dyDescent="0.4">
      <c r="I470" s="24" t="s">
        <v>1828</v>
      </c>
      <c r="J470" s="24" t="s">
        <v>1829</v>
      </c>
      <c r="K470" s="24" t="s">
        <v>1830</v>
      </c>
      <c r="L470" s="24">
        <v>3.7</v>
      </c>
      <c r="M470">
        <f t="shared" si="22"/>
        <v>3.7</v>
      </c>
      <c r="N470" t="str">
        <f t="shared" si="23"/>
        <v/>
      </c>
    </row>
    <row r="471" spans="9:14" ht="16.2" x14ac:dyDescent="0.4">
      <c r="I471" s="24" t="s">
        <v>1831</v>
      </c>
      <c r="J471" s="24" t="s">
        <v>1832</v>
      </c>
      <c r="K471" s="24" t="s">
        <v>550</v>
      </c>
      <c r="L471" s="24">
        <v>2.64</v>
      </c>
      <c r="M471">
        <f t="shared" si="22"/>
        <v>2.64</v>
      </c>
      <c r="N471" t="str">
        <f t="shared" si="23"/>
        <v/>
      </c>
    </row>
    <row r="472" spans="9:14" ht="16.2" x14ac:dyDescent="0.4">
      <c r="I472" s="24" t="s">
        <v>1833</v>
      </c>
      <c r="J472" s="24" t="s">
        <v>1834</v>
      </c>
      <c r="K472" s="24" t="s">
        <v>1835</v>
      </c>
      <c r="L472" s="24">
        <v>3.41</v>
      </c>
      <c r="M472">
        <f t="shared" si="22"/>
        <v>3.41</v>
      </c>
      <c r="N472" t="str">
        <f t="shared" si="23"/>
        <v/>
      </c>
    </row>
    <row r="473" spans="9:14" ht="16.2" x14ac:dyDescent="0.4">
      <c r="I473" s="24" t="s">
        <v>1836</v>
      </c>
      <c r="J473" s="24" t="s">
        <v>1837</v>
      </c>
      <c r="K473" s="24" t="s">
        <v>1838</v>
      </c>
      <c r="L473" s="24">
        <v>4.13</v>
      </c>
      <c r="M473">
        <f t="shared" si="22"/>
        <v>4.13</v>
      </c>
      <c r="N473" t="str">
        <f t="shared" si="23"/>
        <v>FRAGILES</v>
      </c>
    </row>
    <row r="474" spans="9:14" ht="16.2" x14ac:dyDescent="0.4">
      <c r="I474" s="24" t="s">
        <v>1839</v>
      </c>
      <c r="J474" s="24" t="s">
        <v>1840</v>
      </c>
      <c r="K474" s="24" t="s">
        <v>1841</v>
      </c>
      <c r="L474" s="24">
        <v>3.6</v>
      </c>
      <c r="M474">
        <f t="shared" si="22"/>
        <v>3.6</v>
      </c>
      <c r="N474" t="str">
        <f t="shared" si="23"/>
        <v/>
      </c>
    </row>
    <row r="475" spans="9:14" ht="16.2" x14ac:dyDescent="0.4">
      <c r="I475" s="24" t="s">
        <v>1842</v>
      </c>
      <c r="J475" s="24" t="s">
        <v>1843</v>
      </c>
      <c r="K475" s="24" t="s">
        <v>1844</v>
      </c>
      <c r="L475" s="24">
        <v>2.76</v>
      </c>
      <c r="M475">
        <f t="shared" si="22"/>
        <v>2.76</v>
      </c>
      <c r="N475" t="str">
        <f t="shared" si="23"/>
        <v/>
      </c>
    </row>
    <row r="476" spans="9:14" ht="16.2" x14ac:dyDescent="0.4">
      <c r="I476" s="24" t="s">
        <v>1845</v>
      </c>
      <c r="J476" s="24" t="s">
        <v>1846</v>
      </c>
      <c r="K476" s="24" t="s">
        <v>1847</v>
      </c>
      <c r="L476" s="24">
        <v>3.87</v>
      </c>
      <c r="M476">
        <f t="shared" si="22"/>
        <v>3.87</v>
      </c>
      <c r="N476" t="str">
        <f t="shared" si="23"/>
        <v>FRAGILES</v>
      </c>
    </row>
    <row r="477" spans="9:14" ht="16.2" x14ac:dyDescent="0.4">
      <c r="I477" s="24" t="s">
        <v>1848</v>
      </c>
      <c r="J477" s="24" t="s">
        <v>1849</v>
      </c>
      <c r="K477" s="24" t="s">
        <v>1850</v>
      </c>
      <c r="L477" s="24">
        <v>3.06</v>
      </c>
      <c r="M477">
        <f t="shared" si="22"/>
        <v>3.06</v>
      </c>
      <c r="N477" t="str">
        <f t="shared" si="23"/>
        <v/>
      </c>
    </row>
    <row r="478" spans="9:14" ht="16.2" x14ac:dyDescent="0.4">
      <c r="I478" s="24" t="s">
        <v>1851</v>
      </c>
      <c r="J478" s="24" t="s">
        <v>1852</v>
      </c>
      <c r="K478" s="24" t="s">
        <v>1853</v>
      </c>
      <c r="L478" s="24">
        <v>3.26</v>
      </c>
      <c r="M478">
        <f t="shared" si="22"/>
        <v>3.26</v>
      </c>
      <c r="N478" t="str">
        <f t="shared" si="23"/>
        <v/>
      </c>
    </row>
    <row r="479" spans="9:14" ht="16.2" x14ac:dyDescent="0.4">
      <c r="I479" s="24" t="s">
        <v>1854</v>
      </c>
      <c r="J479" s="24" t="s">
        <v>1855</v>
      </c>
      <c r="K479" s="24" t="s">
        <v>554</v>
      </c>
      <c r="L479" s="24">
        <v>2.98</v>
      </c>
      <c r="M479">
        <f t="shared" si="22"/>
        <v>2.98</v>
      </c>
      <c r="N479" t="str">
        <f t="shared" si="23"/>
        <v/>
      </c>
    </row>
    <row r="480" spans="9:14" ht="16.2" x14ac:dyDescent="0.4">
      <c r="I480" s="24" t="s">
        <v>1856</v>
      </c>
      <c r="J480" s="24" t="s">
        <v>1364</v>
      </c>
      <c r="K480" s="24" t="s">
        <v>558</v>
      </c>
      <c r="L480" s="24">
        <v>4.18</v>
      </c>
      <c r="M480">
        <f t="shared" si="22"/>
        <v>4.18</v>
      </c>
      <c r="N480" t="str">
        <f t="shared" si="23"/>
        <v>FRAGILES</v>
      </c>
    </row>
    <row r="481" spans="9:14" ht="16.2" x14ac:dyDescent="0.4">
      <c r="I481" s="24" t="s">
        <v>1857</v>
      </c>
      <c r="J481" s="24" t="s">
        <v>1858</v>
      </c>
      <c r="K481" s="24" t="s">
        <v>1859</v>
      </c>
      <c r="L481" s="24">
        <v>2.95</v>
      </c>
      <c r="M481">
        <f t="shared" si="22"/>
        <v>2.95</v>
      </c>
      <c r="N481" t="str">
        <f t="shared" si="23"/>
        <v/>
      </c>
    </row>
    <row r="482" spans="9:14" ht="16.2" x14ac:dyDescent="0.4">
      <c r="I482" s="24" t="s">
        <v>1860</v>
      </c>
      <c r="J482" s="24" t="s">
        <v>1861</v>
      </c>
      <c r="K482" s="24" t="s">
        <v>1862</v>
      </c>
      <c r="L482" s="24">
        <v>2.54</v>
      </c>
      <c r="M482">
        <f t="shared" si="22"/>
        <v>2.54</v>
      </c>
      <c r="N482" t="str">
        <f t="shared" si="23"/>
        <v/>
      </c>
    </row>
    <row r="483" spans="9:14" ht="16.2" x14ac:dyDescent="0.4">
      <c r="I483" s="24" t="s">
        <v>1863</v>
      </c>
      <c r="J483" s="24" t="s">
        <v>1864</v>
      </c>
      <c r="K483" s="24" t="s">
        <v>1865</v>
      </c>
      <c r="L483" s="24">
        <v>3.85</v>
      </c>
      <c r="M483">
        <f t="shared" si="22"/>
        <v>3.85</v>
      </c>
      <c r="N483" t="str">
        <f t="shared" si="23"/>
        <v>FRAGILES</v>
      </c>
    </row>
    <row r="484" spans="9:14" ht="16.2" x14ac:dyDescent="0.4">
      <c r="I484" s="24" t="s">
        <v>1866</v>
      </c>
      <c r="J484" s="24" t="s">
        <v>1867</v>
      </c>
      <c r="K484" s="24" t="s">
        <v>563</v>
      </c>
      <c r="L484" s="24">
        <v>4.13</v>
      </c>
      <c r="M484">
        <f t="shared" si="22"/>
        <v>4.13</v>
      </c>
      <c r="N484" t="str">
        <f t="shared" si="23"/>
        <v>FRAGILES</v>
      </c>
    </row>
    <row r="485" spans="9:14" ht="16.2" x14ac:dyDescent="0.4">
      <c r="I485" s="24" t="s">
        <v>1866</v>
      </c>
      <c r="J485" s="24" t="s">
        <v>1868</v>
      </c>
      <c r="K485" s="24" t="s">
        <v>1869</v>
      </c>
      <c r="L485" s="24">
        <v>3.08</v>
      </c>
      <c r="M485">
        <f t="shared" si="22"/>
        <v>3.08</v>
      </c>
      <c r="N485" t="str">
        <f t="shared" si="23"/>
        <v/>
      </c>
    </row>
    <row r="486" spans="9:14" ht="16.2" x14ac:dyDescent="0.4">
      <c r="I486" s="24" t="s">
        <v>1870</v>
      </c>
      <c r="J486" s="24" t="s">
        <v>1871</v>
      </c>
      <c r="K486" s="24" t="s">
        <v>1872</v>
      </c>
      <c r="L486" s="24">
        <v>3.58</v>
      </c>
      <c r="M486">
        <f t="shared" si="22"/>
        <v>3.58</v>
      </c>
      <c r="N486" t="str">
        <f t="shared" si="23"/>
        <v/>
      </c>
    </row>
    <row r="487" spans="9:14" ht="16.2" x14ac:dyDescent="0.4">
      <c r="I487" s="24" t="s">
        <v>1873</v>
      </c>
      <c r="J487" s="24" t="s">
        <v>1874</v>
      </c>
      <c r="K487" s="24" t="s">
        <v>1875</v>
      </c>
      <c r="L487" s="24">
        <v>2.86</v>
      </c>
      <c r="M487">
        <f t="shared" si="22"/>
        <v>2.86</v>
      </c>
      <c r="N487" t="str">
        <f t="shared" si="23"/>
        <v/>
      </c>
    </row>
    <row r="488" spans="9:14" ht="16.2" x14ac:dyDescent="0.4">
      <c r="I488" s="24" t="s">
        <v>1876</v>
      </c>
      <c r="J488" s="24" t="s">
        <v>1877</v>
      </c>
      <c r="K488" s="24" t="s">
        <v>1878</v>
      </c>
      <c r="L488" s="24">
        <v>3.11</v>
      </c>
      <c r="M488">
        <f t="shared" si="22"/>
        <v>3.11</v>
      </c>
      <c r="N488" t="str">
        <f t="shared" si="23"/>
        <v/>
      </c>
    </row>
    <row r="489" spans="9:14" ht="16.2" x14ac:dyDescent="0.4">
      <c r="I489" s="24" t="s">
        <v>1879</v>
      </c>
      <c r="J489" s="24" t="s">
        <v>1880</v>
      </c>
      <c r="K489" s="24" t="s">
        <v>568</v>
      </c>
      <c r="L489" s="24">
        <v>2.89</v>
      </c>
      <c r="M489">
        <f t="shared" si="22"/>
        <v>2.89</v>
      </c>
      <c r="N489" t="str">
        <f t="shared" si="23"/>
        <v/>
      </c>
    </row>
    <row r="490" spans="9:14" ht="16.2" x14ac:dyDescent="0.4">
      <c r="I490" s="24" t="s">
        <v>1881</v>
      </c>
      <c r="J490" s="24" t="s">
        <v>1871</v>
      </c>
      <c r="K490" s="24" t="s">
        <v>1882</v>
      </c>
      <c r="L490" s="24">
        <v>3.75</v>
      </c>
      <c r="M490">
        <f t="shared" si="22"/>
        <v>3.75</v>
      </c>
      <c r="N490" t="str">
        <f t="shared" si="23"/>
        <v/>
      </c>
    </row>
    <row r="491" spans="9:14" ht="16.2" x14ac:dyDescent="0.4">
      <c r="I491" s="24" t="s">
        <v>1883</v>
      </c>
      <c r="J491" s="24" t="s">
        <v>1884</v>
      </c>
      <c r="K491" s="24" t="s">
        <v>573</v>
      </c>
      <c r="L491" s="24">
        <v>2.19</v>
      </c>
      <c r="M491">
        <f t="shared" si="22"/>
        <v>2.19</v>
      </c>
      <c r="N491" t="str">
        <f t="shared" si="23"/>
        <v/>
      </c>
    </row>
    <row r="492" spans="9:14" ht="16.2" x14ac:dyDescent="0.4">
      <c r="I492" s="24" t="s">
        <v>1885</v>
      </c>
      <c r="J492" s="24" t="s">
        <v>1886</v>
      </c>
      <c r="K492" s="24" t="s">
        <v>1887</v>
      </c>
      <c r="L492" s="24">
        <v>3.23</v>
      </c>
      <c r="M492">
        <f t="shared" si="22"/>
        <v>3.23</v>
      </c>
      <c r="N492" t="str">
        <f t="shared" si="23"/>
        <v/>
      </c>
    </row>
    <row r="493" spans="9:14" ht="16.2" x14ac:dyDescent="0.4">
      <c r="I493" s="24" t="s">
        <v>1888</v>
      </c>
      <c r="J493" s="24" t="s">
        <v>1889</v>
      </c>
      <c r="K493" s="24" t="s">
        <v>1890</v>
      </c>
      <c r="L493" s="24">
        <v>2.92</v>
      </c>
      <c r="M493">
        <f t="shared" si="22"/>
        <v>2.92</v>
      </c>
      <c r="N493" t="str">
        <f t="shared" si="23"/>
        <v/>
      </c>
    </row>
    <row r="494" spans="9:14" ht="16.2" x14ac:dyDescent="0.4">
      <c r="I494" s="24" t="s">
        <v>1891</v>
      </c>
      <c r="J494" s="24" t="s">
        <v>1892</v>
      </c>
      <c r="K494" s="24" t="s">
        <v>1893</v>
      </c>
      <c r="L494" s="24">
        <v>2.44</v>
      </c>
      <c r="M494">
        <f t="shared" si="22"/>
        <v>2.44</v>
      </c>
      <c r="N494" t="str">
        <f t="shared" si="23"/>
        <v/>
      </c>
    </row>
    <row r="495" spans="9:14" ht="16.2" x14ac:dyDescent="0.4">
      <c r="I495" s="24" t="s">
        <v>1894</v>
      </c>
      <c r="J495" s="24" t="s">
        <v>1849</v>
      </c>
      <c r="K495" s="24" t="s">
        <v>1895</v>
      </c>
      <c r="L495" s="24">
        <v>3.91</v>
      </c>
      <c r="M495">
        <f t="shared" si="22"/>
        <v>3.91</v>
      </c>
      <c r="N495" t="str">
        <f t="shared" si="23"/>
        <v>FRAGILES</v>
      </c>
    </row>
    <row r="496" spans="9:14" ht="16.2" x14ac:dyDescent="0.4">
      <c r="I496" s="24" t="s">
        <v>1896</v>
      </c>
      <c r="J496" s="24" t="s">
        <v>1897</v>
      </c>
      <c r="K496" s="24" t="s">
        <v>1898</v>
      </c>
      <c r="L496" s="24">
        <v>3.17</v>
      </c>
      <c r="M496">
        <f t="shared" si="22"/>
        <v>3.17</v>
      </c>
      <c r="N496" t="str">
        <f t="shared" si="23"/>
        <v/>
      </c>
    </row>
    <row r="497" spans="9:14" ht="16.2" x14ac:dyDescent="0.4">
      <c r="I497" s="24" t="s">
        <v>1899</v>
      </c>
      <c r="J497" s="24" t="s">
        <v>1900</v>
      </c>
      <c r="K497" s="24" t="s">
        <v>1901</v>
      </c>
      <c r="L497" s="24">
        <v>3.18</v>
      </c>
      <c r="M497">
        <f t="shared" si="22"/>
        <v>3.18</v>
      </c>
      <c r="N497" t="str">
        <f t="shared" si="23"/>
        <v/>
      </c>
    </row>
    <row r="498" spans="9:14" ht="16.2" x14ac:dyDescent="0.4">
      <c r="I498" s="24" t="s">
        <v>1902</v>
      </c>
      <c r="J498" s="24" t="s">
        <v>1903</v>
      </c>
      <c r="K498" s="24" t="s">
        <v>1904</v>
      </c>
      <c r="L498" s="24">
        <v>2.77</v>
      </c>
      <c r="M498">
        <f t="shared" si="22"/>
        <v>2.77</v>
      </c>
      <c r="N498" t="str">
        <f t="shared" si="23"/>
        <v/>
      </c>
    </row>
    <row r="499" spans="9:14" ht="16.2" x14ac:dyDescent="0.4">
      <c r="I499" s="24" t="s">
        <v>1905</v>
      </c>
      <c r="J499" s="24" t="s">
        <v>1906</v>
      </c>
      <c r="K499" s="24" t="s">
        <v>578</v>
      </c>
      <c r="L499" s="24">
        <v>3.22</v>
      </c>
      <c r="M499">
        <f t="shared" si="22"/>
        <v>3.22</v>
      </c>
      <c r="N499" t="str">
        <f t="shared" si="23"/>
        <v/>
      </c>
    </row>
    <row r="500" spans="9:14" ht="16.2" x14ac:dyDescent="0.4">
      <c r="I500" s="24" t="s">
        <v>1907</v>
      </c>
      <c r="J500" s="24" t="s">
        <v>1908</v>
      </c>
      <c r="K500" s="24" t="s">
        <v>1909</v>
      </c>
      <c r="L500" s="24">
        <v>3.68</v>
      </c>
      <c r="M500">
        <f t="shared" si="22"/>
        <v>3.68</v>
      </c>
      <c r="N500" t="str">
        <f t="shared" si="23"/>
        <v/>
      </c>
    </row>
    <row r="501" spans="9:14" ht="16.2" x14ac:dyDescent="0.4">
      <c r="I501" s="24" t="s">
        <v>1910</v>
      </c>
      <c r="J501" s="24" t="s">
        <v>1911</v>
      </c>
      <c r="K501" s="24" t="s">
        <v>1912</v>
      </c>
      <c r="L501" s="24">
        <v>3.28</v>
      </c>
      <c r="M501">
        <f t="shared" si="22"/>
        <v>3.28</v>
      </c>
      <c r="N501" t="str">
        <f t="shared" si="23"/>
        <v/>
      </c>
    </row>
    <row r="502" spans="9:14" ht="16.2" x14ac:dyDescent="0.4">
      <c r="I502" s="24" t="s">
        <v>1913</v>
      </c>
      <c r="J502" s="24" t="s">
        <v>1914</v>
      </c>
      <c r="K502" s="24" t="s">
        <v>1915</v>
      </c>
      <c r="L502" s="24">
        <v>3.38</v>
      </c>
      <c r="M502">
        <f t="shared" si="22"/>
        <v>3.38</v>
      </c>
      <c r="N502" t="str">
        <f t="shared" si="23"/>
        <v/>
      </c>
    </row>
    <row r="503" spans="9:14" ht="16.2" x14ac:dyDescent="0.4">
      <c r="I503" s="24" t="s">
        <v>1916</v>
      </c>
      <c r="J503" s="24" t="s">
        <v>1917</v>
      </c>
      <c r="K503" s="24" t="s">
        <v>1918</v>
      </c>
      <c r="L503" s="24">
        <v>4.18</v>
      </c>
      <c r="M503">
        <f t="shared" si="22"/>
        <v>4.18</v>
      </c>
      <c r="N503" t="str">
        <f t="shared" si="23"/>
        <v>FRAGILES</v>
      </c>
    </row>
    <row r="504" spans="9:14" ht="16.2" x14ac:dyDescent="0.4">
      <c r="I504" s="24" t="s">
        <v>1919</v>
      </c>
      <c r="J504" s="24" t="s">
        <v>1920</v>
      </c>
      <c r="K504" s="24" t="s">
        <v>1921</v>
      </c>
      <c r="L504" s="24">
        <v>3.73</v>
      </c>
      <c r="M504">
        <f t="shared" si="22"/>
        <v>3.73</v>
      </c>
      <c r="N504" t="str">
        <f t="shared" si="23"/>
        <v/>
      </c>
    </row>
    <row r="505" spans="9:14" ht="16.2" x14ac:dyDescent="0.4">
      <c r="I505" s="24" t="s">
        <v>1922</v>
      </c>
      <c r="J505" s="24" t="s">
        <v>1923</v>
      </c>
      <c r="K505" s="24" t="s">
        <v>1924</v>
      </c>
      <c r="L505" s="24">
        <v>2.96</v>
      </c>
      <c r="M505">
        <f t="shared" si="22"/>
        <v>2.96</v>
      </c>
      <c r="N505" t="str">
        <f t="shared" si="23"/>
        <v/>
      </c>
    </row>
    <row r="506" spans="9:14" ht="16.2" x14ac:dyDescent="0.4">
      <c r="I506" s="24" t="s">
        <v>1925</v>
      </c>
      <c r="J506" s="24" t="s">
        <v>1926</v>
      </c>
      <c r="K506" s="24" t="s">
        <v>1927</v>
      </c>
      <c r="L506" s="24">
        <v>2.96</v>
      </c>
      <c r="M506">
        <f t="shared" si="22"/>
        <v>2.96</v>
      </c>
      <c r="N506" t="str">
        <f t="shared" si="23"/>
        <v/>
      </c>
    </row>
    <row r="507" spans="9:14" ht="16.2" x14ac:dyDescent="0.4">
      <c r="I507" s="24" t="s">
        <v>1928</v>
      </c>
      <c r="J507" s="24" t="s">
        <v>1929</v>
      </c>
      <c r="K507" s="24" t="s">
        <v>582</v>
      </c>
      <c r="L507" s="24">
        <v>3.86</v>
      </c>
      <c r="M507">
        <f t="shared" si="22"/>
        <v>3.86</v>
      </c>
      <c r="N507" t="str">
        <f t="shared" si="23"/>
        <v>FRAGILES</v>
      </c>
    </row>
    <row r="508" spans="9:14" ht="16.2" x14ac:dyDescent="0.4">
      <c r="I508" s="24" t="s">
        <v>1930</v>
      </c>
      <c r="J508" s="24" t="s">
        <v>812</v>
      </c>
      <c r="K508" s="24" t="s">
        <v>1931</v>
      </c>
      <c r="L508" s="24">
        <v>3.63</v>
      </c>
      <c r="M508">
        <f t="shared" si="22"/>
        <v>3.63</v>
      </c>
      <c r="N508" t="str">
        <f t="shared" si="23"/>
        <v/>
      </c>
    </row>
    <row r="509" spans="9:14" ht="16.2" x14ac:dyDescent="0.4">
      <c r="I509" s="24" t="s">
        <v>1932</v>
      </c>
      <c r="J509" s="24" t="s">
        <v>1933</v>
      </c>
      <c r="K509" s="24" t="s">
        <v>586</v>
      </c>
      <c r="L509" s="24">
        <v>2.81</v>
      </c>
      <c r="M509">
        <f t="shared" si="22"/>
        <v>2.81</v>
      </c>
      <c r="N509" t="str">
        <f t="shared" si="23"/>
        <v/>
      </c>
    </row>
    <row r="510" spans="9:14" ht="16.2" x14ac:dyDescent="0.4">
      <c r="I510" s="24" t="s">
        <v>1934</v>
      </c>
      <c r="J510" s="24" t="s">
        <v>1935</v>
      </c>
      <c r="K510" s="24" t="s">
        <v>1936</v>
      </c>
      <c r="L510" s="24">
        <v>3.2</v>
      </c>
      <c r="M510">
        <f t="shared" si="22"/>
        <v>3.2</v>
      </c>
      <c r="N510" t="str">
        <f t="shared" si="23"/>
        <v/>
      </c>
    </row>
    <row r="511" spans="9:14" ht="16.2" x14ac:dyDescent="0.4">
      <c r="I511" s="24" t="s">
        <v>1937</v>
      </c>
      <c r="J511" s="24" t="s">
        <v>1938</v>
      </c>
      <c r="K511" s="24" t="s">
        <v>1939</v>
      </c>
      <c r="L511" s="24">
        <v>3.33</v>
      </c>
      <c r="M511">
        <f t="shared" si="22"/>
        <v>3.33</v>
      </c>
      <c r="N511" t="str">
        <f t="shared" si="23"/>
        <v/>
      </c>
    </row>
    <row r="512" spans="9:14" ht="16.2" x14ac:dyDescent="0.4">
      <c r="I512" s="24" t="s">
        <v>1940</v>
      </c>
      <c r="J512" s="24" t="s">
        <v>1941</v>
      </c>
      <c r="K512" s="24" t="s">
        <v>590</v>
      </c>
      <c r="L512" s="24">
        <v>2.38</v>
      </c>
      <c r="M512">
        <f t="shared" si="22"/>
        <v>2.38</v>
      </c>
      <c r="N512" t="str">
        <f t="shared" si="23"/>
        <v/>
      </c>
    </row>
    <row r="513" spans="9:14" ht="16.2" x14ac:dyDescent="0.4">
      <c r="I513" s="24" t="s">
        <v>1942</v>
      </c>
      <c r="J513" s="24" t="s">
        <v>1943</v>
      </c>
      <c r="K513" s="24" t="s">
        <v>1944</v>
      </c>
      <c r="L513" s="24">
        <v>3.81</v>
      </c>
      <c r="M513">
        <f t="shared" si="22"/>
        <v>3.81</v>
      </c>
      <c r="N513" t="str">
        <f t="shared" si="23"/>
        <v>FRAGILES</v>
      </c>
    </row>
    <row r="514" spans="9:14" ht="16.2" x14ac:dyDescent="0.4">
      <c r="I514" s="24" t="s">
        <v>1945</v>
      </c>
      <c r="J514" s="24" t="s">
        <v>1946</v>
      </c>
      <c r="K514" s="24" t="s">
        <v>1947</v>
      </c>
      <c r="L514" s="24">
        <v>3.54</v>
      </c>
      <c r="M514">
        <f t="shared" si="22"/>
        <v>3.54</v>
      </c>
      <c r="N514" t="str">
        <f t="shared" si="23"/>
        <v/>
      </c>
    </row>
    <row r="515" spans="9:14" ht="16.2" x14ac:dyDescent="0.4">
      <c r="I515" s="24" t="s">
        <v>1948</v>
      </c>
      <c r="J515" s="24" t="s">
        <v>1949</v>
      </c>
      <c r="K515" s="24" t="s">
        <v>1950</v>
      </c>
      <c r="L515" s="24">
        <v>3.37</v>
      </c>
      <c r="M515">
        <f t="shared" si="22"/>
        <v>3.37</v>
      </c>
      <c r="N515" t="str">
        <f t="shared" si="23"/>
        <v/>
      </c>
    </row>
    <row r="516" spans="9:14" ht="16.2" x14ac:dyDescent="0.4">
      <c r="I516" s="24" t="s">
        <v>1951</v>
      </c>
      <c r="J516" s="24" t="s">
        <v>1952</v>
      </c>
      <c r="K516" s="24" t="s">
        <v>1953</v>
      </c>
      <c r="L516" s="24">
        <v>2.5299999999999998</v>
      </c>
      <c r="M516">
        <f t="shared" ref="M516:M579" si="24">L516+0</f>
        <v>2.5299999999999998</v>
      </c>
      <c r="N516" t="str">
        <f t="shared" ref="N516:N579" si="25">IF(M516&gt;$M$1,"FRAGILES","")</f>
        <v/>
      </c>
    </row>
    <row r="517" spans="9:14" ht="16.2" x14ac:dyDescent="0.4">
      <c r="I517" s="24" t="s">
        <v>1954</v>
      </c>
      <c r="J517" s="24" t="s">
        <v>1279</v>
      </c>
      <c r="K517" s="24" t="s">
        <v>1955</v>
      </c>
      <c r="L517" s="24">
        <v>4.76</v>
      </c>
      <c r="M517">
        <f t="shared" si="24"/>
        <v>4.76</v>
      </c>
      <c r="N517" t="str">
        <f t="shared" si="25"/>
        <v>FRAGILES</v>
      </c>
    </row>
    <row r="518" spans="9:14" ht="16.2" x14ac:dyDescent="0.4">
      <c r="I518" s="24" t="s">
        <v>1956</v>
      </c>
      <c r="J518" s="24" t="s">
        <v>1957</v>
      </c>
      <c r="K518" s="24" t="s">
        <v>1958</v>
      </c>
      <c r="L518" s="24">
        <v>3.11</v>
      </c>
      <c r="M518">
        <f t="shared" si="24"/>
        <v>3.11</v>
      </c>
      <c r="N518" t="str">
        <f t="shared" si="25"/>
        <v/>
      </c>
    </row>
    <row r="519" spans="9:14" ht="16.2" x14ac:dyDescent="0.4">
      <c r="I519" s="24" t="s">
        <v>1959</v>
      </c>
      <c r="J519" s="24" t="s">
        <v>1960</v>
      </c>
      <c r="K519" s="24" t="s">
        <v>1961</v>
      </c>
      <c r="L519" s="24">
        <v>3.43</v>
      </c>
      <c r="M519">
        <f t="shared" si="24"/>
        <v>3.43</v>
      </c>
      <c r="N519" t="str">
        <f t="shared" si="25"/>
        <v/>
      </c>
    </row>
    <row r="520" spans="9:14" ht="16.2" x14ac:dyDescent="0.4">
      <c r="I520" s="24" t="s">
        <v>1962</v>
      </c>
      <c r="J520" s="24" t="s">
        <v>1963</v>
      </c>
      <c r="K520" s="24" t="s">
        <v>1964</v>
      </c>
      <c r="L520" s="24">
        <v>2.52</v>
      </c>
      <c r="M520">
        <f t="shared" si="24"/>
        <v>2.52</v>
      </c>
      <c r="N520" t="str">
        <f t="shared" si="25"/>
        <v/>
      </c>
    </row>
    <row r="521" spans="9:14" ht="16.2" x14ac:dyDescent="0.4">
      <c r="I521" s="24" t="s">
        <v>1965</v>
      </c>
      <c r="J521" s="24" t="s">
        <v>1966</v>
      </c>
      <c r="K521" s="24" t="s">
        <v>1967</v>
      </c>
      <c r="L521" s="24">
        <v>2.82</v>
      </c>
      <c r="M521">
        <f t="shared" si="24"/>
        <v>2.82</v>
      </c>
      <c r="N521" t="str">
        <f t="shared" si="25"/>
        <v/>
      </c>
    </row>
    <row r="522" spans="9:14" ht="16.2" x14ac:dyDescent="0.4">
      <c r="I522" s="24" t="s">
        <v>1968</v>
      </c>
      <c r="J522" s="24" t="s">
        <v>769</v>
      </c>
      <c r="K522" s="24" t="s">
        <v>1969</v>
      </c>
      <c r="L522" s="24">
        <v>3.83</v>
      </c>
      <c r="M522">
        <f t="shared" si="24"/>
        <v>3.83</v>
      </c>
      <c r="N522" t="str">
        <f t="shared" si="25"/>
        <v>FRAGILES</v>
      </c>
    </row>
    <row r="523" spans="9:14" ht="16.2" x14ac:dyDescent="0.4">
      <c r="I523" s="24" t="s">
        <v>1970</v>
      </c>
      <c r="J523" s="24" t="s">
        <v>1312</v>
      </c>
      <c r="K523" s="24" t="s">
        <v>1971</v>
      </c>
      <c r="L523" s="24">
        <v>3.12</v>
      </c>
      <c r="M523">
        <f t="shared" si="24"/>
        <v>3.12</v>
      </c>
      <c r="N523" t="str">
        <f t="shared" si="25"/>
        <v/>
      </c>
    </row>
    <row r="524" spans="9:14" ht="16.2" x14ac:dyDescent="0.4">
      <c r="I524" s="24" t="s">
        <v>1972</v>
      </c>
      <c r="J524" s="24" t="s">
        <v>428</v>
      </c>
      <c r="K524" s="24" t="s">
        <v>1973</v>
      </c>
      <c r="L524" s="24">
        <v>3.33</v>
      </c>
      <c r="M524">
        <f t="shared" si="24"/>
        <v>3.33</v>
      </c>
      <c r="N524" t="str">
        <f t="shared" si="25"/>
        <v/>
      </c>
    </row>
    <row r="525" spans="9:14" ht="16.2" x14ac:dyDescent="0.4">
      <c r="I525" s="24" t="s">
        <v>1974</v>
      </c>
      <c r="J525" s="24" t="s">
        <v>1975</v>
      </c>
      <c r="K525" s="24" t="s">
        <v>595</v>
      </c>
      <c r="L525" s="24">
        <v>4.0599999999999996</v>
      </c>
      <c r="M525">
        <f t="shared" si="24"/>
        <v>4.0599999999999996</v>
      </c>
      <c r="N525" t="str">
        <f t="shared" si="25"/>
        <v>FRAGILES</v>
      </c>
    </row>
    <row r="526" spans="9:14" ht="16.2" x14ac:dyDescent="0.4">
      <c r="I526" s="24" t="s">
        <v>1976</v>
      </c>
      <c r="J526" s="24" t="s">
        <v>1977</v>
      </c>
      <c r="K526" s="24" t="s">
        <v>600</v>
      </c>
      <c r="L526" s="24">
        <v>3.67</v>
      </c>
      <c r="M526">
        <f t="shared" si="24"/>
        <v>3.67</v>
      </c>
      <c r="N526" t="str">
        <f t="shared" si="25"/>
        <v/>
      </c>
    </row>
    <row r="527" spans="9:14" ht="16.2" x14ac:dyDescent="0.4">
      <c r="I527" s="24" t="s">
        <v>1978</v>
      </c>
      <c r="J527" s="24" t="s">
        <v>1136</v>
      </c>
      <c r="K527" s="24" t="s">
        <v>1979</v>
      </c>
      <c r="L527" s="24">
        <v>3.26</v>
      </c>
      <c r="M527">
        <f t="shared" si="24"/>
        <v>3.26</v>
      </c>
      <c r="N527" t="str">
        <f t="shared" si="25"/>
        <v/>
      </c>
    </row>
    <row r="528" spans="9:14" ht="16.2" x14ac:dyDescent="0.4">
      <c r="I528" s="24" t="s">
        <v>1980</v>
      </c>
      <c r="J528" s="24" t="s">
        <v>1981</v>
      </c>
      <c r="K528" s="24" t="s">
        <v>1982</v>
      </c>
      <c r="L528" s="24">
        <v>4.33</v>
      </c>
      <c r="M528">
        <f t="shared" si="24"/>
        <v>4.33</v>
      </c>
      <c r="N528" t="str">
        <f t="shared" si="25"/>
        <v>FRAGILES</v>
      </c>
    </row>
    <row r="529" spans="9:14" ht="16.2" x14ac:dyDescent="0.4">
      <c r="I529" s="24" t="s">
        <v>1983</v>
      </c>
      <c r="J529" s="24" t="s">
        <v>1984</v>
      </c>
      <c r="K529" s="24" t="s">
        <v>1985</v>
      </c>
      <c r="L529" s="24">
        <v>3.88</v>
      </c>
      <c r="M529">
        <f t="shared" si="24"/>
        <v>3.88</v>
      </c>
      <c r="N529" t="str">
        <f t="shared" si="25"/>
        <v>FRAGILES</v>
      </c>
    </row>
    <row r="530" spans="9:14" ht="16.2" x14ac:dyDescent="0.4">
      <c r="I530" s="24" t="s">
        <v>1986</v>
      </c>
      <c r="J530" s="24" t="s">
        <v>1987</v>
      </c>
      <c r="K530" s="24" t="s">
        <v>1988</v>
      </c>
      <c r="L530" s="24">
        <v>4.25</v>
      </c>
      <c r="M530">
        <f t="shared" si="24"/>
        <v>4.25</v>
      </c>
      <c r="N530" t="str">
        <f t="shared" si="25"/>
        <v>FRAGILES</v>
      </c>
    </row>
    <row r="531" spans="9:14" ht="16.2" x14ac:dyDescent="0.4">
      <c r="I531" s="24" t="s">
        <v>1989</v>
      </c>
      <c r="J531" s="24" t="s">
        <v>1654</v>
      </c>
      <c r="K531" s="24" t="s">
        <v>1990</v>
      </c>
      <c r="L531" s="24">
        <v>3.82</v>
      </c>
      <c r="M531">
        <f t="shared" si="24"/>
        <v>3.82</v>
      </c>
      <c r="N531" t="str">
        <f t="shared" si="25"/>
        <v>FRAGILES</v>
      </c>
    </row>
    <row r="532" spans="9:14" ht="16.2" x14ac:dyDescent="0.4">
      <c r="I532" s="24" t="s">
        <v>1991</v>
      </c>
      <c r="J532" s="24" t="s">
        <v>1992</v>
      </c>
      <c r="K532" s="24" t="s">
        <v>1993</v>
      </c>
      <c r="L532" s="24">
        <v>3.11</v>
      </c>
      <c r="M532">
        <f t="shared" si="24"/>
        <v>3.11</v>
      </c>
      <c r="N532" t="str">
        <f t="shared" si="25"/>
        <v/>
      </c>
    </row>
    <row r="533" spans="9:14" ht="16.2" x14ac:dyDescent="0.4">
      <c r="I533" s="24" t="s">
        <v>1994</v>
      </c>
      <c r="J533" s="24" t="s">
        <v>1995</v>
      </c>
      <c r="K533" s="24" t="s">
        <v>1996</v>
      </c>
      <c r="L533" s="24">
        <v>2.96</v>
      </c>
      <c r="M533">
        <f t="shared" si="24"/>
        <v>2.96</v>
      </c>
      <c r="N533" t="str">
        <f t="shared" si="25"/>
        <v/>
      </c>
    </row>
    <row r="534" spans="9:14" ht="16.2" x14ac:dyDescent="0.4">
      <c r="I534" s="24" t="s">
        <v>1997</v>
      </c>
      <c r="J534" s="24" t="s">
        <v>1599</v>
      </c>
      <c r="K534" s="24" t="s">
        <v>605</v>
      </c>
      <c r="L534" s="24">
        <v>3.55</v>
      </c>
      <c r="M534">
        <f t="shared" si="24"/>
        <v>3.55</v>
      </c>
      <c r="N534" t="str">
        <f t="shared" si="25"/>
        <v/>
      </c>
    </row>
    <row r="535" spans="9:14" ht="16.2" x14ac:dyDescent="0.4">
      <c r="I535" s="24" t="s">
        <v>1998</v>
      </c>
      <c r="J535" s="24" t="s">
        <v>1999</v>
      </c>
      <c r="K535" s="24" t="s">
        <v>2000</v>
      </c>
      <c r="L535" s="24">
        <v>3.18</v>
      </c>
      <c r="M535">
        <f t="shared" si="24"/>
        <v>3.18</v>
      </c>
      <c r="N535" t="str">
        <f t="shared" si="25"/>
        <v/>
      </c>
    </row>
    <row r="536" spans="9:14" ht="16.2" x14ac:dyDescent="0.4">
      <c r="I536" s="24" t="s">
        <v>2001</v>
      </c>
      <c r="J536" s="24" t="s">
        <v>1297</v>
      </c>
      <c r="K536" s="24" t="s">
        <v>610</v>
      </c>
      <c r="L536" s="24">
        <v>3.38</v>
      </c>
      <c r="M536">
        <f t="shared" si="24"/>
        <v>3.38</v>
      </c>
      <c r="N536" t="str">
        <f t="shared" si="25"/>
        <v/>
      </c>
    </row>
    <row r="537" spans="9:14" ht="16.2" x14ac:dyDescent="0.4">
      <c r="I537" s="24" t="s">
        <v>2002</v>
      </c>
      <c r="J537" s="24" t="s">
        <v>2003</v>
      </c>
      <c r="K537" s="24" t="s">
        <v>2004</v>
      </c>
      <c r="L537" s="24">
        <v>3.66</v>
      </c>
      <c r="M537">
        <f t="shared" si="24"/>
        <v>3.66</v>
      </c>
      <c r="N537" t="str">
        <f t="shared" si="25"/>
        <v/>
      </c>
    </row>
    <row r="538" spans="9:14" ht="16.2" x14ac:dyDescent="0.4">
      <c r="I538" s="24" t="s">
        <v>2005</v>
      </c>
      <c r="J538" s="24" t="s">
        <v>2006</v>
      </c>
      <c r="K538" s="24" t="s">
        <v>615</v>
      </c>
      <c r="L538" s="24">
        <v>2.82</v>
      </c>
      <c r="M538">
        <f t="shared" si="24"/>
        <v>2.82</v>
      </c>
      <c r="N538" t="str">
        <f t="shared" si="25"/>
        <v/>
      </c>
    </row>
    <row r="539" spans="9:14" ht="16.2" x14ac:dyDescent="0.4">
      <c r="I539" s="24" t="s">
        <v>2007</v>
      </c>
      <c r="J539" s="24" t="s">
        <v>2008</v>
      </c>
      <c r="K539" s="24" t="s">
        <v>2009</v>
      </c>
      <c r="L539" s="24">
        <v>3.35</v>
      </c>
      <c r="M539">
        <f t="shared" si="24"/>
        <v>3.35</v>
      </c>
      <c r="N539" t="str">
        <f t="shared" si="25"/>
        <v/>
      </c>
    </row>
    <row r="540" spans="9:14" ht="16.2" x14ac:dyDescent="0.4">
      <c r="I540" s="24" t="s">
        <v>2010</v>
      </c>
      <c r="J540" s="24" t="s">
        <v>2011</v>
      </c>
      <c r="K540" s="24" t="s">
        <v>2012</v>
      </c>
      <c r="L540" s="24">
        <v>3.31</v>
      </c>
      <c r="M540">
        <f t="shared" si="24"/>
        <v>3.31</v>
      </c>
      <c r="N540" t="str">
        <f t="shared" si="25"/>
        <v/>
      </c>
    </row>
    <row r="541" spans="9:14" ht="16.2" x14ac:dyDescent="0.4">
      <c r="I541" s="24" t="s">
        <v>2013</v>
      </c>
      <c r="J541" s="24" t="s">
        <v>2014</v>
      </c>
      <c r="K541" s="24" t="s">
        <v>2015</v>
      </c>
      <c r="L541" s="24">
        <v>4.53</v>
      </c>
      <c r="M541">
        <f t="shared" si="24"/>
        <v>4.53</v>
      </c>
      <c r="N541" t="str">
        <f t="shared" si="25"/>
        <v>FRAGILES</v>
      </c>
    </row>
    <row r="542" spans="9:14" ht="16.2" x14ac:dyDescent="0.4">
      <c r="I542" s="24" t="s">
        <v>2016</v>
      </c>
      <c r="J542" s="24" t="s">
        <v>2017</v>
      </c>
      <c r="K542" s="24" t="s">
        <v>2018</v>
      </c>
      <c r="L542" s="24">
        <v>3.84</v>
      </c>
      <c r="M542">
        <f t="shared" si="24"/>
        <v>3.84</v>
      </c>
      <c r="N542" t="str">
        <f t="shared" si="25"/>
        <v>FRAGILES</v>
      </c>
    </row>
    <row r="543" spans="9:14" ht="16.2" x14ac:dyDescent="0.4">
      <c r="I543" s="24" t="s">
        <v>2019</v>
      </c>
      <c r="J543" s="24" t="s">
        <v>1728</v>
      </c>
      <c r="K543" s="24" t="s">
        <v>619</v>
      </c>
      <c r="L543" s="24">
        <v>3.41</v>
      </c>
      <c r="M543">
        <f t="shared" si="24"/>
        <v>3.41</v>
      </c>
      <c r="N543" t="str">
        <f t="shared" si="25"/>
        <v/>
      </c>
    </row>
    <row r="544" spans="9:14" ht="16.2" x14ac:dyDescent="0.4">
      <c r="I544" s="24" t="s">
        <v>2020</v>
      </c>
      <c r="J544" s="24" t="s">
        <v>2021</v>
      </c>
      <c r="K544" s="24" t="s">
        <v>624</v>
      </c>
      <c r="L544" s="24">
        <v>3.27</v>
      </c>
      <c r="M544">
        <f t="shared" si="24"/>
        <v>3.27</v>
      </c>
      <c r="N544" t="str">
        <f t="shared" si="25"/>
        <v/>
      </c>
    </row>
    <row r="545" spans="9:14" ht="16.2" x14ac:dyDescent="0.4">
      <c r="I545" s="24" t="s">
        <v>2022</v>
      </c>
      <c r="J545" s="24" t="s">
        <v>2023</v>
      </c>
      <c r="K545" s="24" t="s">
        <v>2024</v>
      </c>
      <c r="L545" s="24">
        <v>3.77</v>
      </c>
      <c r="M545">
        <f t="shared" si="24"/>
        <v>3.77</v>
      </c>
      <c r="N545" t="str">
        <f t="shared" si="25"/>
        <v/>
      </c>
    </row>
    <row r="546" spans="9:14" ht="16.2" x14ac:dyDescent="0.4">
      <c r="I546" s="24" t="s">
        <v>2025</v>
      </c>
      <c r="J546" s="24" t="s">
        <v>2026</v>
      </c>
      <c r="K546" s="24" t="s">
        <v>628</v>
      </c>
      <c r="L546" s="24">
        <v>2.42</v>
      </c>
      <c r="M546">
        <f t="shared" si="24"/>
        <v>2.42</v>
      </c>
      <c r="N546" t="str">
        <f t="shared" si="25"/>
        <v/>
      </c>
    </row>
    <row r="547" spans="9:14" ht="16.2" x14ac:dyDescent="0.4">
      <c r="I547" s="24" t="s">
        <v>2027</v>
      </c>
      <c r="J547" s="24" t="s">
        <v>2028</v>
      </c>
      <c r="K547" s="24" t="s">
        <v>2029</v>
      </c>
      <c r="L547" s="24">
        <v>2.39</v>
      </c>
      <c r="M547">
        <f t="shared" si="24"/>
        <v>2.39</v>
      </c>
      <c r="N547" t="str">
        <f t="shared" si="25"/>
        <v/>
      </c>
    </row>
    <row r="548" spans="9:14" ht="16.2" x14ac:dyDescent="0.4">
      <c r="I548" s="24" t="s">
        <v>2030</v>
      </c>
      <c r="J548" s="24" t="s">
        <v>2031</v>
      </c>
      <c r="K548" s="24" t="s">
        <v>633</v>
      </c>
      <c r="L548" s="24">
        <v>2.92</v>
      </c>
      <c r="M548">
        <f t="shared" si="24"/>
        <v>2.92</v>
      </c>
      <c r="N548" t="str">
        <f t="shared" si="25"/>
        <v/>
      </c>
    </row>
    <row r="549" spans="9:14" ht="16.2" x14ac:dyDescent="0.4">
      <c r="I549" s="24" t="s">
        <v>2032</v>
      </c>
      <c r="J549" s="24" t="s">
        <v>2033</v>
      </c>
      <c r="K549" s="24" t="s">
        <v>2034</v>
      </c>
      <c r="L549" s="24">
        <v>3.21</v>
      </c>
      <c r="M549">
        <f t="shared" si="24"/>
        <v>3.21</v>
      </c>
      <c r="N549" t="str">
        <f t="shared" si="25"/>
        <v/>
      </c>
    </row>
    <row r="550" spans="9:14" ht="16.2" x14ac:dyDescent="0.4">
      <c r="I550" s="24" t="s">
        <v>2035</v>
      </c>
      <c r="J550" s="24" t="s">
        <v>2036</v>
      </c>
      <c r="K550" s="24" t="s">
        <v>637</v>
      </c>
      <c r="L550" s="24">
        <v>4.01</v>
      </c>
      <c r="M550">
        <f t="shared" si="24"/>
        <v>4.01</v>
      </c>
      <c r="N550" t="str">
        <f t="shared" si="25"/>
        <v>FRAGILES</v>
      </c>
    </row>
    <row r="551" spans="9:14" ht="16.2" x14ac:dyDescent="0.4">
      <c r="I551" s="24" t="s">
        <v>2037</v>
      </c>
      <c r="J551" s="24" t="s">
        <v>2038</v>
      </c>
      <c r="K551" s="24" t="s">
        <v>642</v>
      </c>
      <c r="L551" s="24">
        <v>3.24</v>
      </c>
      <c r="M551">
        <f t="shared" si="24"/>
        <v>3.24</v>
      </c>
      <c r="N551" t="str">
        <f t="shared" si="25"/>
        <v/>
      </c>
    </row>
    <row r="552" spans="9:14" ht="16.2" x14ac:dyDescent="0.4">
      <c r="I552" s="24" t="s">
        <v>2039</v>
      </c>
      <c r="J552" s="24" t="s">
        <v>2040</v>
      </c>
      <c r="K552" s="24" t="s">
        <v>646</v>
      </c>
      <c r="L552" s="24">
        <v>3.11</v>
      </c>
      <c r="M552">
        <f t="shared" si="24"/>
        <v>3.11</v>
      </c>
      <c r="N552" t="str">
        <f t="shared" si="25"/>
        <v/>
      </c>
    </row>
    <row r="553" spans="9:14" ht="16.2" x14ac:dyDescent="0.4">
      <c r="I553" s="24" t="s">
        <v>2041</v>
      </c>
      <c r="J553" s="24" t="s">
        <v>549</v>
      </c>
      <c r="K553" s="24" t="s">
        <v>651</v>
      </c>
      <c r="L553" s="24">
        <v>2.71</v>
      </c>
      <c r="M553">
        <f t="shared" si="24"/>
        <v>2.71</v>
      </c>
      <c r="N553" t="str">
        <f t="shared" si="25"/>
        <v/>
      </c>
    </row>
    <row r="554" spans="9:14" ht="16.2" x14ac:dyDescent="0.4">
      <c r="I554" s="24" t="s">
        <v>2042</v>
      </c>
      <c r="J554" s="24" t="s">
        <v>2043</v>
      </c>
      <c r="K554" s="24" t="s">
        <v>2044</v>
      </c>
      <c r="L554" s="24">
        <v>2.36</v>
      </c>
      <c r="M554">
        <f t="shared" si="24"/>
        <v>2.36</v>
      </c>
      <c r="N554" t="str">
        <f t="shared" si="25"/>
        <v/>
      </c>
    </row>
    <row r="555" spans="9:14" ht="16.2" x14ac:dyDescent="0.4">
      <c r="I555" s="24" t="s">
        <v>2045</v>
      </c>
      <c r="J555" s="24" t="s">
        <v>2046</v>
      </c>
      <c r="K555" s="24" t="s">
        <v>2047</v>
      </c>
      <c r="L555" s="24">
        <v>3.1</v>
      </c>
      <c r="M555">
        <f t="shared" si="24"/>
        <v>3.1</v>
      </c>
      <c r="N555" t="str">
        <f t="shared" si="25"/>
        <v/>
      </c>
    </row>
    <row r="556" spans="9:14" ht="16.2" x14ac:dyDescent="0.4">
      <c r="I556" s="24" t="s">
        <v>2048</v>
      </c>
      <c r="J556" s="24" t="s">
        <v>2049</v>
      </c>
      <c r="K556" s="24" t="s">
        <v>2050</v>
      </c>
      <c r="L556" s="24">
        <v>3.24</v>
      </c>
      <c r="M556">
        <f t="shared" si="24"/>
        <v>3.24</v>
      </c>
      <c r="N556" t="str">
        <f t="shared" si="25"/>
        <v/>
      </c>
    </row>
    <row r="557" spans="9:14" ht="16.2" x14ac:dyDescent="0.4">
      <c r="I557" s="24" t="s">
        <v>2051</v>
      </c>
      <c r="J557" s="24" t="s">
        <v>2052</v>
      </c>
      <c r="K557" s="24" t="s">
        <v>2053</v>
      </c>
      <c r="L557" s="24">
        <v>3.1</v>
      </c>
      <c r="M557">
        <f t="shared" si="24"/>
        <v>3.1</v>
      </c>
      <c r="N557" t="str">
        <f t="shared" si="25"/>
        <v/>
      </c>
    </row>
    <row r="558" spans="9:14" ht="16.2" x14ac:dyDescent="0.4">
      <c r="I558" s="24" t="s">
        <v>2054</v>
      </c>
      <c r="J558" s="24" t="s">
        <v>553</v>
      </c>
      <c r="K558" s="24" t="s">
        <v>2055</v>
      </c>
      <c r="L558" s="24">
        <v>3.3</v>
      </c>
      <c r="M558">
        <f t="shared" si="24"/>
        <v>3.3</v>
      </c>
      <c r="N558" t="str">
        <f t="shared" si="25"/>
        <v/>
      </c>
    </row>
    <row r="559" spans="9:14" ht="16.2" x14ac:dyDescent="0.4">
      <c r="I559" s="24" t="s">
        <v>2056</v>
      </c>
      <c r="J559" s="24" t="s">
        <v>2057</v>
      </c>
      <c r="K559" s="24" t="s">
        <v>2058</v>
      </c>
      <c r="L559" s="24">
        <v>3.33</v>
      </c>
      <c r="M559">
        <f t="shared" si="24"/>
        <v>3.33</v>
      </c>
      <c r="N559" t="str">
        <f t="shared" si="25"/>
        <v/>
      </c>
    </row>
    <row r="560" spans="9:14" ht="16.2" x14ac:dyDescent="0.4">
      <c r="I560" s="24" t="s">
        <v>2059</v>
      </c>
      <c r="J560" s="24" t="s">
        <v>2060</v>
      </c>
      <c r="K560" s="24" t="s">
        <v>2061</v>
      </c>
      <c r="L560" s="24">
        <v>4.1500000000000004</v>
      </c>
      <c r="M560">
        <f t="shared" si="24"/>
        <v>4.1500000000000004</v>
      </c>
      <c r="N560" t="str">
        <f t="shared" si="25"/>
        <v>FRAGILES</v>
      </c>
    </row>
    <row r="561" spans="9:14" ht="16.2" x14ac:dyDescent="0.4">
      <c r="I561" s="24" t="s">
        <v>2062</v>
      </c>
      <c r="J561" s="24" t="s">
        <v>2063</v>
      </c>
      <c r="K561" s="24" t="s">
        <v>2064</v>
      </c>
      <c r="L561" s="24">
        <v>3.23</v>
      </c>
      <c r="M561">
        <f t="shared" si="24"/>
        <v>3.23</v>
      </c>
      <c r="N561" t="str">
        <f t="shared" si="25"/>
        <v/>
      </c>
    </row>
    <row r="562" spans="9:14" ht="16.2" x14ac:dyDescent="0.4">
      <c r="I562" s="24" t="s">
        <v>2065</v>
      </c>
      <c r="J562" s="24" t="s">
        <v>2066</v>
      </c>
      <c r="K562" s="24" t="s">
        <v>2067</v>
      </c>
      <c r="L562" s="24">
        <v>5.26</v>
      </c>
      <c r="M562">
        <f t="shared" si="24"/>
        <v>5.26</v>
      </c>
      <c r="N562" t="str">
        <f t="shared" si="25"/>
        <v>FRAGILES</v>
      </c>
    </row>
    <row r="563" spans="9:14" ht="16.2" x14ac:dyDescent="0.4">
      <c r="I563" s="24" t="s">
        <v>2068</v>
      </c>
      <c r="J563" s="24" t="s">
        <v>2069</v>
      </c>
      <c r="K563" s="24" t="s">
        <v>2070</v>
      </c>
      <c r="L563" s="24">
        <v>3</v>
      </c>
      <c r="M563">
        <f t="shared" si="24"/>
        <v>3</v>
      </c>
      <c r="N563" t="str">
        <f t="shared" si="25"/>
        <v/>
      </c>
    </row>
    <row r="564" spans="9:14" ht="16.2" x14ac:dyDescent="0.4">
      <c r="I564" s="24" t="s">
        <v>2071</v>
      </c>
      <c r="J564" s="24" t="s">
        <v>2072</v>
      </c>
      <c r="K564" s="24" t="s">
        <v>2073</v>
      </c>
      <c r="L564" s="24">
        <v>3.54</v>
      </c>
      <c r="M564">
        <f t="shared" si="24"/>
        <v>3.54</v>
      </c>
      <c r="N564" t="str">
        <f t="shared" si="25"/>
        <v/>
      </c>
    </row>
    <row r="565" spans="9:14" ht="16.2" x14ac:dyDescent="0.4">
      <c r="I565" s="24" t="s">
        <v>2074</v>
      </c>
      <c r="J565" s="24" t="s">
        <v>2075</v>
      </c>
      <c r="K565" s="24" t="s">
        <v>2076</v>
      </c>
      <c r="L565" s="24">
        <v>2.93</v>
      </c>
      <c r="M565">
        <f t="shared" si="24"/>
        <v>2.93</v>
      </c>
      <c r="N565" t="str">
        <f t="shared" si="25"/>
        <v/>
      </c>
    </row>
    <row r="566" spans="9:14" ht="16.2" x14ac:dyDescent="0.4">
      <c r="I566" s="24" t="s">
        <v>2077</v>
      </c>
      <c r="J566" s="24" t="s">
        <v>2078</v>
      </c>
      <c r="K566" s="24" t="s">
        <v>2079</v>
      </c>
      <c r="L566" s="24">
        <v>3.75</v>
      </c>
      <c r="M566">
        <f t="shared" si="24"/>
        <v>3.75</v>
      </c>
      <c r="N566" t="str">
        <f t="shared" si="25"/>
        <v/>
      </c>
    </row>
    <row r="567" spans="9:14" ht="16.2" x14ac:dyDescent="0.4">
      <c r="I567" s="24" t="s">
        <v>2080</v>
      </c>
      <c r="J567" s="24" t="s">
        <v>2081</v>
      </c>
      <c r="K567" s="24" t="s">
        <v>656</v>
      </c>
      <c r="L567" s="24">
        <v>3.92</v>
      </c>
      <c r="M567">
        <f t="shared" si="24"/>
        <v>3.92</v>
      </c>
      <c r="N567" t="str">
        <f t="shared" si="25"/>
        <v>FRAGILES</v>
      </c>
    </row>
    <row r="568" spans="9:14" ht="16.2" x14ac:dyDescent="0.4">
      <c r="I568" s="24" t="s">
        <v>2082</v>
      </c>
      <c r="J568" s="24" t="s">
        <v>2083</v>
      </c>
      <c r="K568" s="24" t="s">
        <v>2084</v>
      </c>
      <c r="L568" s="24">
        <v>3.18</v>
      </c>
      <c r="M568">
        <f t="shared" si="24"/>
        <v>3.18</v>
      </c>
      <c r="N568" t="str">
        <f t="shared" si="25"/>
        <v/>
      </c>
    </row>
    <row r="569" spans="9:14" ht="16.2" x14ac:dyDescent="0.4">
      <c r="I569" s="24" t="s">
        <v>2085</v>
      </c>
      <c r="J569" s="24" t="s">
        <v>2086</v>
      </c>
      <c r="K569" s="24" t="s">
        <v>2087</v>
      </c>
      <c r="L569" s="24">
        <v>3.23</v>
      </c>
      <c r="M569">
        <f t="shared" si="24"/>
        <v>3.23</v>
      </c>
      <c r="N569" t="str">
        <f t="shared" si="25"/>
        <v/>
      </c>
    </row>
    <row r="570" spans="9:14" ht="16.2" x14ac:dyDescent="0.4">
      <c r="I570" s="24" t="s">
        <v>2088</v>
      </c>
      <c r="J570" s="24" t="s">
        <v>2089</v>
      </c>
      <c r="K570" s="24" t="s">
        <v>2090</v>
      </c>
      <c r="L570" s="24">
        <v>2.62</v>
      </c>
      <c r="M570">
        <f t="shared" si="24"/>
        <v>2.62</v>
      </c>
      <c r="N570" t="str">
        <f t="shared" si="25"/>
        <v/>
      </c>
    </row>
    <row r="571" spans="9:14" ht="16.2" x14ac:dyDescent="0.4">
      <c r="I571" s="24" t="s">
        <v>2091</v>
      </c>
      <c r="J571" s="24" t="s">
        <v>183</v>
      </c>
      <c r="K571" s="24" t="s">
        <v>2092</v>
      </c>
      <c r="L571" s="24">
        <v>3.47</v>
      </c>
      <c r="M571">
        <f t="shared" si="24"/>
        <v>3.47</v>
      </c>
      <c r="N571" t="str">
        <f t="shared" si="25"/>
        <v/>
      </c>
    </row>
    <row r="572" spans="9:14" ht="16.2" x14ac:dyDescent="0.4">
      <c r="I572" s="24" t="s">
        <v>2093</v>
      </c>
      <c r="J572" s="24" t="s">
        <v>2094</v>
      </c>
      <c r="K572" s="24" t="s">
        <v>2095</v>
      </c>
      <c r="L572" s="24">
        <v>3.39</v>
      </c>
      <c r="M572">
        <f t="shared" si="24"/>
        <v>3.39</v>
      </c>
      <c r="N572" t="str">
        <f t="shared" si="25"/>
        <v/>
      </c>
    </row>
    <row r="573" spans="9:14" ht="16.2" x14ac:dyDescent="0.4">
      <c r="I573" s="24" t="s">
        <v>2096</v>
      </c>
      <c r="J573" s="24" t="s">
        <v>2097</v>
      </c>
      <c r="K573" s="24" t="s">
        <v>2098</v>
      </c>
      <c r="L573" s="24">
        <v>3.16</v>
      </c>
      <c r="M573">
        <f t="shared" si="24"/>
        <v>3.16</v>
      </c>
      <c r="N573" t="str">
        <f t="shared" si="25"/>
        <v/>
      </c>
    </row>
    <row r="574" spans="9:14" ht="16.2" x14ac:dyDescent="0.4">
      <c r="I574" s="24" t="s">
        <v>2099</v>
      </c>
      <c r="J574" s="24" t="s">
        <v>2100</v>
      </c>
      <c r="K574" s="24" t="s">
        <v>2101</v>
      </c>
      <c r="L574" s="24">
        <v>2.96</v>
      </c>
      <c r="M574">
        <f t="shared" si="24"/>
        <v>2.96</v>
      </c>
      <c r="N574" t="str">
        <f t="shared" si="25"/>
        <v/>
      </c>
    </row>
    <row r="575" spans="9:14" ht="16.2" x14ac:dyDescent="0.4">
      <c r="I575" s="24" t="s">
        <v>2102</v>
      </c>
      <c r="J575" s="24" t="s">
        <v>679</v>
      </c>
      <c r="K575" s="24" t="s">
        <v>2103</v>
      </c>
      <c r="L575" s="24">
        <v>3.28</v>
      </c>
      <c r="M575">
        <f t="shared" si="24"/>
        <v>3.28</v>
      </c>
      <c r="N575" t="str">
        <f t="shared" si="25"/>
        <v/>
      </c>
    </row>
    <row r="576" spans="9:14" ht="16.2" x14ac:dyDescent="0.4">
      <c r="I576" s="24" t="s">
        <v>2104</v>
      </c>
      <c r="J576" s="24" t="s">
        <v>2105</v>
      </c>
      <c r="K576" s="24" t="s">
        <v>2106</v>
      </c>
      <c r="L576" s="24">
        <v>3.71</v>
      </c>
      <c r="M576">
        <f t="shared" si="24"/>
        <v>3.71</v>
      </c>
      <c r="N576" t="str">
        <f t="shared" si="25"/>
        <v/>
      </c>
    </row>
    <row r="577" spans="9:14" ht="16.2" x14ac:dyDescent="0.4">
      <c r="I577" s="24" t="s">
        <v>2107</v>
      </c>
      <c r="J577" s="24" t="s">
        <v>2108</v>
      </c>
      <c r="K577" s="24" t="s">
        <v>661</v>
      </c>
      <c r="L577" s="24">
        <v>3.4</v>
      </c>
      <c r="M577">
        <f t="shared" si="24"/>
        <v>3.4</v>
      </c>
      <c r="N577" t="str">
        <f t="shared" si="25"/>
        <v/>
      </c>
    </row>
    <row r="578" spans="9:14" ht="16.2" x14ac:dyDescent="0.4">
      <c r="I578" s="24" t="s">
        <v>2109</v>
      </c>
      <c r="J578" s="24" t="s">
        <v>2110</v>
      </c>
      <c r="K578" s="24" t="s">
        <v>2111</v>
      </c>
      <c r="L578" s="24">
        <v>3.02</v>
      </c>
      <c r="M578">
        <f t="shared" si="24"/>
        <v>3.02</v>
      </c>
      <c r="N578" t="str">
        <f t="shared" si="25"/>
        <v/>
      </c>
    </row>
    <row r="579" spans="9:14" ht="16.2" x14ac:dyDescent="0.4">
      <c r="I579" s="24" t="s">
        <v>2112</v>
      </c>
      <c r="J579" s="24" t="s">
        <v>2113</v>
      </c>
      <c r="K579" s="24" t="s">
        <v>2114</v>
      </c>
      <c r="L579" s="24">
        <v>4.0199999999999996</v>
      </c>
      <c r="M579">
        <f t="shared" si="24"/>
        <v>4.0199999999999996</v>
      </c>
      <c r="N579" t="str">
        <f t="shared" si="25"/>
        <v>FRAGILES</v>
      </c>
    </row>
    <row r="580" spans="9:14" ht="16.2" x14ac:dyDescent="0.4">
      <c r="I580" s="24" t="s">
        <v>2115</v>
      </c>
      <c r="J580" s="24" t="s">
        <v>2116</v>
      </c>
      <c r="K580" s="24" t="s">
        <v>2117</v>
      </c>
      <c r="L580" s="24">
        <v>4.8899999999999997</v>
      </c>
      <c r="M580">
        <f t="shared" ref="M580:M643" si="26">L580+0</f>
        <v>4.8899999999999997</v>
      </c>
      <c r="N580" t="str">
        <f t="shared" ref="N580:N643" si="27">IF(M580&gt;$M$1,"FRAGILES","")</f>
        <v>FRAGILES</v>
      </c>
    </row>
    <row r="581" spans="9:14" ht="16.2" x14ac:dyDescent="0.4">
      <c r="I581" s="24" t="s">
        <v>2118</v>
      </c>
      <c r="J581" s="24" t="s">
        <v>2119</v>
      </c>
      <c r="K581" s="24" t="s">
        <v>2120</v>
      </c>
      <c r="L581" s="24">
        <v>3.56</v>
      </c>
      <c r="M581">
        <f t="shared" si="26"/>
        <v>3.56</v>
      </c>
      <c r="N581" t="str">
        <f t="shared" si="27"/>
        <v/>
      </c>
    </row>
    <row r="582" spans="9:14" ht="16.2" x14ac:dyDescent="0.4">
      <c r="I582" s="24" t="s">
        <v>2121</v>
      </c>
      <c r="J582" s="24" t="s">
        <v>2122</v>
      </c>
      <c r="K582" s="24" t="s">
        <v>2123</v>
      </c>
      <c r="L582" s="24">
        <v>3.83</v>
      </c>
      <c r="M582">
        <f t="shared" si="26"/>
        <v>3.83</v>
      </c>
      <c r="N582" t="str">
        <f t="shared" si="27"/>
        <v>FRAGILES</v>
      </c>
    </row>
    <row r="583" spans="9:14" ht="16.2" x14ac:dyDescent="0.4">
      <c r="I583" s="24" t="s">
        <v>2124</v>
      </c>
      <c r="J583" s="24" t="s">
        <v>2125</v>
      </c>
      <c r="K583" s="24" t="s">
        <v>2126</v>
      </c>
      <c r="L583" s="24">
        <v>3.69</v>
      </c>
      <c r="M583">
        <f t="shared" si="26"/>
        <v>3.69</v>
      </c>
      <c r="N583" t="str">
        <f t="shared" si="27"/>
        <v/>
      </c>
    </row>
    <row r="584" spans="9:14" ht="16.2" x14ac:dyDescent="0.4">
      <c r="I584" s="24" t="s">
        <v>2127</v>
      </c>
      <c r="J584" s="24" t="s">
        <v>2128</v>
      </c>
      <c r="K584" s="24" t="s">
        <v>666</v>
      </c>
      <c r="L584" s="24">
        <v>3.35</v>
      </c>
      <c r="M584">
        <f t="shared" si="26"/>
        <v>3.35</v>
      </c>
      <c r="N584" t="str">
        <f t="shared" si="27"/>
        <v/>
      </c>
    </row>
    <row r="585" spans="9:14" ht="16.2" x14ac:dyDescent="0.4">
      <c r="I585" s="24" t="s">
        <v>2129</v>
      </c>
      <c r="J585" s="24" t="s">
        <v>2130</v>
      </c>
      <c r="K585" s="24" t="s">
        <v>671</v>
      </c>
      <c r="L585" s="24">
        <v>3.94</v>
      </c>
      <c r="M585">
        <f t="shared" si="26"/>
        <v>3.94</v>
      </c>
      <c r="N585" t="str">
        <f t="shared" si="27"/>
        <v>FRAGILES</v>
      </c>
    </row>
    <row r="586" spans="9:14" ht="16.2" x14ac:dyDescent="0.4">
      <c r="I586" s="24" t="s">
        <v>2131</v>
      </c>
      <c r="J586" s="24" t="s">
        <v>2132</v>
      </c>
      <c r="K586" s="24" t="s">
        <v>676</v>
      </c>
      <c r="L586" s="24">
        <v>2.98</v>
      </c>
      <c r="M586">
        <f t="shared" si="26"/>
        <v>2.98</v>
      </c>
      <c r="N586" t="str">
        <f t="shared" si="27"/>
        <v/>
      </c>
    </row>
    <row r="587" spans="9:14" ht="16.2" x14ac:dyDescent="0.4">
      <c r="I587" s="24" t="s">
        <v>2133</v>
      </c>
      <c r="J587" s="24" t="s">
        <v>2134</v>
      </c>
      <c r="K587" s="24" t="s">
        <v>2135</v>
      </c>
      <c r="L587" s="24">
        <v>3.3</v>
      </c>
      <c r="M587">
        <f t="shared" si="26"/>
        <v>3.3</v>
      </c>
      <c r="N587" t="str">
        <f t="shared" si="27"/>
        <v/>
      </c>
    </row>
    <row r="588" spans="9:14" ht="16.2" x14ac:dyDescent="0.4">
      <c r="I588" s="24" t="s">
        <v>2136</v>
      </c>
      <c r="J588" s="24" t="s">
        <v>2137</v>
      </c>
      <c r="K588" s="24" t="s">
        <v>2138</v>
      </c>
      <c r="L588" s="24">
        <v>3.83</v>
      </c>
      <c r="M588">
        <f t="shared" si="26"/>
        <v>3.83</v>
      </c>
      <c r="N588" t="str">
        <f t="shared" si="27"/>
        <v>FRAGILES</v>
      </c>
    </row>
    <row r="589" spans="9:14" ht="16.2" x14ac:dyDescent="0.4">
      <c r="I589" s="24" t="s">
        <v>2139</v>
      </c>
      <c r="J589" s="24" t="s">
        <v>1897</v>
      </c>
      <c r="K589" s="24" t="s">
        <v>2140</v>
      </c>
      <c r="L589" s="24">
        <v>4.09</v>
      </c>
      <c r="M589">
        <f t="shared" si="26"/>
        <v>4.09</v>
      </c>
      <c r="N589" t="str">
        <f t="shared" si="27"/>
        <v>FRAGILES</v>
      </c>
    </row>
    <row r="590" spans="9:14" ht="16.2" x14ac:dyDescent="0.4">
      <c r="I590" s="24" t="s">
        <v>2141</v>
      </c>
      <c r="J590" s="24" t="s">
        <v>2142</v>
      </c>
      <c r="K590" s="24" t="s">
        <v>2143</v>
      </c>
      <c r="L590" s="24">
        <v>2.74</v>
      </c>
      <c r="M590">
        <f t="shared" si="26"/>
        <v>2.74</v>
      </c>
      <c r="N590" t="str">
        <f t="shared" si="27"/>
        <v/>
      </c>
    </row>
    <row r="591" spans="9:14" ht="16.2" x14ac:dyDescent="0.4">
      <c r="I591" s="24" t="s">
        <v>2144</v>
      </c>
      <c r="J591" s="24" t="s">
        <v>2145</v>
      </c>
      <c r="K591" s="24" t="s">
        <v>2146</v>
      </c>
      <c r="L591" s="24">
        <v>3.86</v>
      </c>
      <c r="M591">
        <f t="shared" si="26"/>
        <v>3.86</v>
      </c>
      <c r="N591" t="str">
        <f t="shared" si="27"/>
        <v>FRAGILES</v>
      </c>
    </row>
    <row r="592" spans="9:14" ht="16.2" x14ac:dyDescent="0.4">
      <c r="I592" s="24" t="s">
        <v>2147</v>
      </c>
      <c r="J592" s="24" t="s">
        <v>2148</v>
      </c>
      <c r="K592" s="24" t="s">
        <v>681</v>
      </c>
      <c r="L592" s="24">
        <v>2.99</v>
      </c>
      <c r="M592">
        <f t="shared" si="26"/>
        <v>2.99</v>
      </c>
      <c r="N592" t="str">
        <f t="shared" si="27"/>
        <v/>
      </c>
    </row>
    <row r="593" spans="9:14" ht="16.2" x14ac:dyDescent="0.4">
      <c r="I593" s="24" t="s">
        <v>2149</v>
      </c>
      <c r="J593" s="24" t="s">
        <v>2150</v>
      </c>
      <c r="K593" s="24" t="s">
        <v>2151</v>
      </c>
      <c r="L593" s="24">
        <v>3.57</v>
      </c>
      <c r="M593">
        <f t="shared" si="26"/>
        <v>3.57</v>
      </c>
      <c r="N593" t="str">
        <f t="shared" si="27"/>
        <v/>
      </c>
    </row>
    <row r="594" spans="9:14" ht="16.2" x14ac:dyDescent="0.4">
      <c r="I594" s="24" t="s">
        <v>2152</v>
      </c>
      <c r="J594" s="24" t="s">
        <v>2153</v>
      </c>
      <c r="K594" s="24" t="s">
        <v>686</v>
      </c>
      <c r="L594" s="24">
        <v>3.71</v>
      </c>
      <c r="M594">
        <f t="shared" si="26"/>
        <v>3.71</v>
      </c>
      <c r="N594" t="str">
        <f t="shared" si="27"/>
        <v/>
      </c>
    </row>
    <row r="595" spans="9:14" ht="16.2" x14ac:dyDescent="0.4">
      <c r="I595" s="24" t="s">
        <v>2154</v>
      </c>
      <c r="J595" s="24" t="s">
        <v>2155</v>
      </c>
      <c r="K595" s="24" t="s">
        <v>2156</v>
      </c>
      <c r="L595" s="24">
        <v>3.48</v>
      </c>
      <c r="M595">
        <f t="shared" si="26"/>
        <v>3.48</v>
      </c>
      <c r="N595" t="str">
        <f t="shared" si="27"/>
        <v/>
      </c>
    </row>
    <row r="596" spans="9:14" ht="16.2" x14ac:dyDescent="0.4">
      <c r="I596" s="24" t="s">
        <v>2157</v>
      </c>
      <c r="J596" s="24" t="s">
        <v>2158</v>
      </c>
      <c r="K596" s="24" t="s">
        <v>2159</v>
      </c>
      <c r="L596" s="24">
        <v>4.17</v>
      </c>
      <c r="M596">
        <f t="shared" si="26"/>
        <v>4.17</v>
      </c>
      <c r="N596" t="str">
        <f t="shared" si="27"/>
        <v>FRAGILES</v>
      </c>
    </row>
    <row r="597" spans="9:14" ht="16.2" x14ac:dyDescent="0.4">
      <c r="I597" s="24" t="s">
        <v>2160</v>
      </c>
      <c r="J597" s="24" t="s">
        <v>2161</v>
      </c>
      <c r="K597" s="24" t="s">
        <v>2162</v>
      </c>
      <c r="L597" s="24">
        <v>3.42</v>
      </c>
      <c r="M597">
        <f t="shared" si="26"/>
        <v>3.42</v>
      </c>
      <c r="N597" t="str">
        <f t="shared" si="27"/>
        <v/>
      </c>
    </row>
    <row r="598" spans="9:14" ht="16.2" x14ac:dyDescent="0.4">
      <c r="I598" s="24" t="s">
        <v>2163</v>
      </c>
      <c r="J598" s="24" t="s">
        <v>2164</v>
      </c>
      <c r="K598" s="24" t="s">
        <v>2165</v>
      </c>
      <c r="L598" s="24">
        <v>3.84</v>
      </c>
      <c r="M598">
        <f t="shared" si="26"/>
        <v>3.84</v>
      </c>
      <c r="N598" t="str">
        <f t="shared" si="27"/>
        <v>FRAGILES</v>
      </c>
    </row>
    <row r="599" spans="9:14" ht="16.2" x14ac:dyDescent="0.4">
      <c r="I599" s="24" t="s">
        <v>2166</v>
      </c>
      <c r="J599" s="24" t="s">
        <v>2167</v>
      </c>
      <c r="K599" s="24" t="s">
        <v>2168</v>
      </c>
      <c r="L599" s="24">
        <v>2.99</v>
      </c>
      <c r="M599">
        <f t="shared" si="26"/>
        <v>2.99</v>
      </c>
      <c r="N599" t="str">
        <f t="shared" si="27"/>
        <v/>
      </c>
    </row>
    <row r="600" spans="9:14" ht="16.2" x14ac:dyDescent="0.4">
      <c r="I600" s="24" t="s">
        <v>2169</v>
      </c>
      <c r="J600" s="24" t="s">
        <v>2170</v>
      </c>
      <c r="K600" s="24" t="s">
        <v>2171</v>
      </c>
      <c r="L600" s="24">
        <v>2.64</v>
      </c>
      <c r="M600">
        <f t="shared" si="26"/>
        <v>2.64</v>
      </c>
      <c r="N600" t="str">
        <f t="shared" si="27"/>
        <v/>
      </c>
    </row>
    <row r="601" spans="9:14" ht="16.2" x14ac:dyDescent="0.4">
      <c r="I601" s="24" t="s">
        <v>2172</v>
      </c>
      <c r="J601" s="24" t="s">
        <v>2173</v>
      </c>
      <c r="K601" s="24" t="s">
        <v>2174</v>
      </c>
      <c r="L601" s="24">
        <v>3.16</v>
      </c>
      <c r="M601">
        <f t="shared" si="26"/>
        <v>3.16</v>
      </c>
      <c r="N601" t="str">
        <f t="shared" si="27"/>
        <v/>
      </c>
    </row>
    <row r="602" spans="9:14" ht="16.2" x14ac:dyDescent="0.4">
      <c r="I602" s="24" t="s">
        <v>2175</v>
      </c>
      <c r="J602" s="24" t="s">
        <v>2176</v>
      </c>
      <c r="K602" s="24" t="s">
        <v>2177</v>
      </c>
      <c r="L602" s="24">
        <v>3.06</v>
      </c>
      <c r="M602">
        <f t="shared" si="26"/>
        <v>3.06</v>
      </c>
      <c r="N602" t="str">
        <f t="shared" si="27"/>
        <v/>
      </c>
    </row>
    <row r="603" spans="9:14" ht="16.2" x14ac:dyDescent="0.4">
      <c r="I603" s="24" t="s">
        <v>2178</v>
      </c>
      <c r="J603" s="24" t="s">
        <v>2179</v>
      </c>
      <c r="K603" s="24" t="s">
        <v>2180</v>
      </c>
      <c r="L603" s="24">
        <v>3.46</v>
      </c>
      <c r="M603">
        <f t="shared" si="26"/>
        <v>3.46</v>
      </c>
      <c r="N603" t="str">
        <f t="shared" si="27"/>
        <v/>
      </c>
    </row>
    <row r="604" spans="9:14" ht="16.2" x14ac:dyDescent="0.4">
      <c r="I604" s="24" t="s">
        <v>2181</v>
      </c>
      <c r="J604" s="24" t="s">
        <v>1535</v>
      </c>
      <c r="K604" s="24" t="s">
        <v>2182</v>
      </c>
      <c r="L604" s="24">
        <v>4.08</v>
      </c>
      <c r="M604">
        <f t="shared" si="26"/>
        <v>4.08</v>
      </c>
      <c r="N604" t="str">
        <f t="shared" si="27"/>
        <v>FRAGILES</v>
      </c>
    </row>
    <row r="605" spans="9:14" ht="16.2" x14ac:dyDescent="0.4">
      <c r="I605" s="24" t="s">
        <v>2183</v>
      </c>
      <c r="J605" s="24" t="s">
        <v>2184</v>
      </c>
      <c r="K605" s="24" t="s">
        <v>691</v>
      </c>
      <c r="L605" s="24">
        <v>3.72</v>
      </c>
      <c r="M605">
        <f t="shared" si="26"/>
        <v>3.72</v>
      </c>
      <c r="N605" t="str">
        <f t="shared" si="27"/>
        <v/>
      </c>
    </row>
    <row r="606" spans="9:14" ht="16.2" x14ac:dyDescent="0.4">
      <c r="I606" s="24" t="s">
        <v>2185</v>
      </c>
      <c r="J606" s="24" t="s">
        <v>2186</v>
      </c>
      <c r="K606" s="24" t="s">
        <v>2187</v>
      </c>
      <c r="L606" s="24">
        <v>3.91</v>
      </c>
      <c r="M606">
        <f t="shared" si="26"/>
        <v>3.91</v>
      </c>
      <c r="N606" t="str">
        <f t="shared" si="27"/>
        <v>FRAGILES</v>
      </c>
    </row>
    <row r="607" spans="9:14" ht="16.2" x14ac:dyDescent="0.4">
      <c r="I607" s="24" t="s">
        <v>2188</v>
      </c>
      <c r="J607" s="24" t="s">
        <v>2189</v>
      </c>
      <c r="K607" s="24" t="s">
        <v>696</v>
      </c>
      <c r="L607" s="24">
        <v>4.03</v>
      </c>
      <c r="M607">
        <f t="shared" si="26"/>
        <v>4.03</v>
      </c>
      <c r="N607" t="str">
        <f t="shared" si="27"/>
        <v>FRAGILES</v>
      </c>
    </row>
    <row r="608" spans="9:14" ht="16.2" x14ac:dyDescent="0.4">
      <c r="I608" s="24" t="s">
        <v>2190</v>
      </c>
      <c r="J608" s="24" t="s">
        <v>2191</v>
      </c>
      <c r="K608" s="24" t="s">
        <v>2192</v>
      </c>
      <c r="L608" s="24">
        <v>3.88</v>
      </c>
      <c r="M608">
        <f t="shared" si="26"/>
        <v>3.88</v>
      </c>
      <c r="N608" t="str">
        <f t="shared" si="27"/>
        <v>FRAGILES</v>
      </c>
    </row>
    <row r="609" spans="9:14" ht="16.2" x14ac:dyDescent="0.4">
      <c r="I609" s="24" t="s">
        <v>2193</v>
      </c>
      <c r="J609" s="24" t="s">
        <v>2194</v>
      </c>
      <c r="K609" s="24" t="s">
        <v>2195</v>
      </c>
      <c r="L609" s="24">
        <v>4.3099999999999996</v>
      </c>
      <c r="M609">
        <f t="shared" si="26"/>
        <v>4.3099999999999996</v>
      </c>
      <c r="N609" t="str">
        <f t="shared" si="27"/>
        <v>FRAGILES</v>
      </c>
    </row>
    <row r="610" spans="9:14" ht="16.2" x14ac:dyDescent="0.4">
      <c r="I610" s="24" t="s">
        <v>2196</v>
      </c>
      <c r="J610" s="24" t="s">
        <v>2197</v>
      </c>
      <c r="K610" s="24" t="s">
        <v>2198</v>
      </c>
      <c r="L610" s="24">
        <v>4.1900000000000004</v>
      </c>
      <c r="M610">
        <f t="shared" si="26"/>
        <v>4.1900000000000004</v>
      </c>
      <c r="N610" t="str">
        <f t="shared" si="27"/>
        <v>FRAGILES</v>
      </c>
    </row>
    <row r="611" spans="9:14" ht="16.2" x14ac:dyDescent="0.4">
      <c r="I611" s="24" t="s">
        <v>2199</v>
      </c>
      <c r="J611" s="24" t="s">
        <v>2200</v>
      </c>
      <c r="K611" s="24" t="s">
        <v>701</v>
      </c>
      <c r="L611" s="24">
        <v>2.95</v>
      </c>
      <c r="M611">
        <f t="shared" si="26"/>
        <v>2.95</v>
      </c>
      <c r="N611" t="str">
        <f t="shared" si="27"/>
        <v/>
      </c>
    </row>
    <row r="612" spans="9:14" ht="16.2" x14ac:dyDescent="0.4">
      <c r="I612" s="24" t="s">
        <v>2201</v>
      </c>
      <c r="J612" s="24" t="s">
        <v>305</v>
      </c>
      <c r="K612" s="24" t="s">
        <v>2202</v>
      </c>
      <c r="L612" s="24">
        <v>3.77</v>
      </c>
      <c r="M612">
        <f t="shared" si="26"/>
        <v>3.77</v>
      </c>
      <c r="N612" t="str">
        <f t="shared" si="27"/>
        <v/>
      </c>
    </row>
    <row r="613" spans="9:14" ht="16.2" x14ac:dyDescent="0.4">
      <c r="I613" s="24" t="s">
        <v>2203</v>
      </c>
      <c r="J613" s="24" t="s">
        <v>2204</v>
      </c>
      <c r="K613" s="24" t="s">
        <v>706</v>
      </c>
      <c r="L613" s="24">
        <v>4.1100000000000003</v>
      </c>
      <c r="M613">
        <f t="shared" si="26"/>
        <v>4.1100000000000003</v>
      </c>
      <c r="N613" t="str">
        <f t="shared" si="27"/>
        <v>FRAGILES</v>
      </c>
    </row>
    <row r="614" spans="9:14" ht="16.2" x14ac:dyDescent="0.4">
      <c r="I614" s="24" t="s">
        <v>2205</v>
      </c>
      <c r="J614" s="24" t="s">
        <v>1184</v>
      </c>
      <c r="K614" s="24" t="s">
        <v>2206</v>
      </c>
      <c r="L614" s="24">
        <v>3.98</v>
      </c>
      <c r="M614">
        <f t="shared" si="26"/>
        <v>3.98</v>
      </c>
      <c r="N614" t="str">
        <f t="shared" si="27"/>
        <v>FRAGILES</v>
      </c>
    </row>
    <row r="615" spans="9:14" ht="16.2" x14ac:dyDescent="0.4">
      <c r="I615" s="24" t="s">
        <v>2207</v>
      </c>
      <c r="J615" s="24" t="s">
        <v>2208</v>
      </c>
      <c r="K615" s="24" t="s">
        <v>711</v>
      </c>
      <c r="L615" s="24">
        <v>2.68</v>
      </c>
      <c r="M615">
        <f t="shared" si="26"/>
        <v>2.68</v>
      </c>
      <c r="N615" t="str">
        <f t="shared" si="27"/>
        <v/>
      </c>
    </row>
    <row r="616" spans="9:14" ht="16.2" x14ac:dyDescent="0.4">
      <c r="I616" s="24" t="s">
        <v>2209</v>
      </c>
      <c r="J616" s="24" t="s">
        <v>2210</v>
      </c>
      <c r="K616" s="24" t="s">
        <v>2211</v>
      </c>
      <c r="L616" s="24">
        <v>3.43</v>
      </c>
      <c r="M616">
        <f t="shared" si="26"/>
        <v>3.43</v>
      </c>
      <c r="N616" t="str">
        <f t="shared" si="27"/>
        <v/>
      </c>
    </row>
    <row r="617" spans="9:14" ht="16.2" x14ac:dyDescent="0.4">
      <c r="I617" s="24" t="s">
        <v>2212</v>
      </c>
      <c r="J617" s="24" t="s">
        <v>2213</v>
      </c>
      <c r="K617" s="24" t="s">
        <v>2214</v>
      </c>
      <c r="L617" s="24">
        <v>2.64</v>
      </c>
      <c r="M617">
        <f t="shared" si="26"/>
        <v>2.64</v>
      </c>
      <c r="N617" t="str">
        <f t="shared" si="27"/>
        <v/>
      </c>
    </row>
    <row r="618" spans="9:14" ht="16.2" x14ac:dyDescent="0.4">
      <c r="I618" s="24" t="s">
        <v>2215</v>
      </c>
      <c r="J618" s="24" t="s">
        <v>2216</v>
      </c>
      <c r="K618" s="24" t="s">
        <v>2217</v>
      </c>
      <c r="L618" s="24">
        <v>3.32</v>
      </c>
      <c r="M618">
        <f t="shared" si="26"/>
        <v>3.32</v>
      </c>
      <c r="N618" t="str">
        <f t="shared" si="27"/>
        <v/>
      </c>
    </row>
    <row r="619" spans="9:14" ht="16.2" x14ac:dyDescent="0.4">
      <c r="I619" s="24" t="s">
        <v>2218</v>
      </c>
      <c r="J619" s="24" t="s">
        <v>2219</v>
      </c>
      <c r="K619" s="24" t="s">
        <v>2220</v>
      </c>
      <c r="L619" s="24">
        <v>2.95</v>
      </c>
      <c r="M619">
        <f t="shared" si="26"/>
        <v>2.95</v>
      </c>
      <c r="N619" t="str">
        <f t="shared" si="27"/>
        <v/>
      </c>
    </row>
    <row r="620" spans="9:14" ht="16.2" x14ac:dyDescent="0.4">
      <c r="I620" s="24" t="s">
        <v>2221</v>
      </c>
      <c r="J620" s="24" t="s">
        <v>2222</v>
      </c>
      <c r="K620" s="24" t="s">
        <v>2223</v>
      </c>
      <c r="L620" s="24">
        <v>2.98</v>
      </c>
      <c r="M620">
        <f t="shared" si="26"/>
        <v>2.98</v>
      </c>
      <c r="N620" t="str">
        <f t="shared" si="27"/>
        <v/>
      </c>
    </row>
    <row r="621" spans="9:14" ht="16.2" x14ac:dyDescent="0.4">
      <c r="I621" s="24" t="s">
        <v>2224</v>
      </c>
      <c r="J621" s="24" t="s">
        <v>2225</v>
      </c>
      <c r="K621" s="24" t="s">
        <v>716</v>
      </c>
      <c r="L621" s="24">
        <v>3.01</v>
      </c>
      <c r="M621">
        <f t="shared" si="26"/>
        <v>3.01</v>
      </c>
      <c r="N621" t="str">
        <f t="shared" si="27"/>
        <v/>
      </c>
    </row>
    <row r="622" spans="9:14" ht="16.2" x14ac:dyDescent="0.4">
      <c r="I622" s="24" t="s">
        <v>2226</v>
      </c>
      <c r="J622" s="24" t="s">
        <v>2227</v>
      </c>
      <c r="K622" s="24" t="s">
        <v>2228</v>
      </c>
      <c r="L622" s="24">
        <v>3.07</v>
      </c>
      <c r="M622">
        <f t="shared" si="26"/>
        <v>3.07</v>
      </c>
      <c r="N622" t="str">
        <f t="shared" si="27"/>
        <v/>
      </c>
    </row>
    <row r="623" spans="9:14" ht="16.2" x14ac:dyDescent="0.4">
      <c r="I623" s="24" t="s">
        <v>2229</v>
      </c>
      <c r="J623" s="24" t="s">
        <v>2230</v>
      </c>
      <c r="K623" s="24" t="s">
        <v>721</v>
      </c>
      <c r="L623" s="24">
        <v>3.87</v>
      </c>
      <c r="M623">
        <f t="shared" si="26"/>
        <v>3.87</v>
      </c>
      <c r="N623" t="str">
        <f t="shared" si="27"/>
        <v>FRAGILES</v>
      </c>
    </row>
    <row r="624" spans="9:14" ht="16.2" x14ac:dyDescent="0.4">
      <c r="I624" s="24" t="s">
        <v>2231</v>
      </c>
      <c r="J624" s="24" t="s">
        <v>2232</v>
      </c>
      <c r="K624" s="24" t="s">
        <v>726</v>
      </c>
      <c r="L624" s="24">
        <v>3.11</v>
      </c>
      <c r="M624">
        <f t="shared" si="26"/>
        <v>3.11</v>
      </c>
      <c r="N624" t="str">
        <f t="shared" si="27"/>
        <v/>
      </c>
    </row>
    <row r="625" spans="9:14" ht="16.2" x14ac:dyDescent="0.4">
      <c r="I625" s="24" t="s">
        <v>2233</v>
      </c>
      <c r="J625" s="24" t="s">
        <v>2234</v>
      </c>
      <c r="K625" s="24" t="s">
        <v>2235</v>
      </c>
      <c r="L625" s="24">
        <v>4.6399999999999997</v>
      </c>
      <c r="M625">
        <f t="shared" si="26"/>
        <v>4.6399999999999997</v>
      </c>
      <c r="N625" t="str">
        <f t="shared" si="27"/>
        <v>FRAGILES</v>
      </c>
    </row>
    <row r="626" spans="9:14" ht="16.2" x14ac:dyDescent="0.4">
      <c r="I626" s="24" t="s">
        <v>2236</v>
      </c>
      <c r="J626" s="24" t="s">
        <v>2237</v>
      </c>
      <c r="K626" s="24" t="s">
        <v>2238</v>
      </c>
      <c r="L626" s="24">
        <v>2.59</v>
      </c>
      <c r="M626">
        <f t="shared" si="26"/>
        <v>2.59</v>
      </c>
      <c r="N626" t="str">
        <f t="shared" si="27"/>
        <v/>
      </c>
    </row>
    <row r="627" spans="9:14" ht="16.2" x14ac:dyDescent="0.4">
      <c r="I627" s="24" t="s">
        <v>2239</v>
      </c>
      <c r="J627" s="24" t="s">
        <v>2240</v>
      </c>
      <c r="K627" s="24" t="s">
        <v>2241</v>
      </c>
      <c r="L627" s="24">
        <v>3.5</v>
      </c>
      <c r="M627">
        <f t="shared" si="26"/>
        <v>3.5</v>
      </c>
      <c r="N627" t="str">
        <f t="shared" si="27"/>
        <v/>
      </c>
    </row>
    <row r="628" spans="9:14" ht="16.2" x14ac:dyDescent="0.4">
      <c r="I628" s="24" t="s">
        <v>2242</v>
      </c>
      <c r="J628" s="24" t="s">
        <v>2243</v>
      </c>
      <c r="K628" s="24" t="s">
        <v>2244</v>
      </c>
      <c r="L628" s="24">
        <v>3.24</v>
      </c>
      <c r="M628">
        <f t="shared" si="26"/>
        <v>3.24</v>
      </c>
      <c r="N628" t="str">
        <f t="shared" si="27"/>
        <v/>
      </c>
    </row>
    <row r="629" spans="9:14" ht="16.2" x14ac:dyDescent="0.4">
      <c r="I629" s="24" t="s">
        <v>2245</v>
      </c>
      <c r="J629" s="24" t="s">
        <v>2246</v>
      </c>
      <c r="K629" s="24" t="s">
        <v>2247</v>
      </c>
      <c r="L629" s="24">
        <v>3</v>
      </c>
      <c r="M629">
        <f t="shared" si="26"/>
        <v>3</v>
      </c>
      <c r="N629" t="str">
        <f t="shared" si="27"/>
        <v/>
      </c>
    </row>
    <row r="630" spans="9:14" ht="16.2" x14ac:dyDescent="0.4">
      <c r="I630" s="24" t="s">
        <v>2248</v>
      </c>
      <c r="J630" s="24" t="s">
        <v>2249</v>
      </c>
      <c r="K630" s="24" t="s">
        <v>731</v>
      </c>
      <c r="L630" s="24">
        <v>3.48</v>
      </c>
      <c r="M630">
        <f t="shared" si="26"/>
        <v>3.48</v>
      </c>
      <c r="N630" t="str">
        <f t="shared" si="27"/>
        <v/>
      </c>
    </row>
    <row r="631" spans="9:14" ht="16.2" x14ac:dyDescent="0.4">
      <c r="I631" s="24" t="s">
        <v>2250</v>
      </c>
      <c r="J631" s="24" t="s">
        <v>2251</v>
      </c>
      <c r="K631" s="24" t="s">
        <v>736</v>
      </c>
      <c r="L631" s="24">
        <v>2.59</v>
      </c>
      <c r="M631">
        <f t="shared" si="26"/>
        <v>2.59</v>
      </c>
      <c r="N631" t="str">
        <f t="shared" si="27"/>
        <v/>
      </c>
    </row>
    <row r="632" spans="9:14" ht="16.2" x14ac:dyDescent="0.4">
      <c r="I632" s="24" t="s">
        <v>2252</v>
      </c>
      <c r="J632" s="24" t="s">
        <v>2253</v>
      </c>
      <c r="K632" s="24" t="s">
        <v>2254</v>
      </c>
      <c r="L632" s="24">
        <v>2.95</v>
      </c>
      <c r="M632">
        <f t="shared" si="26"/>
        <v>2.95</v>
      </c>
      <c r="N632" t="str">
        <f t="shared" si="27"/>
        <v/>
      </c>
    </row>
    <row r="633" spans="9:14" ht="16.2" x14ac:dyDescent="0.4">
      <c r="I633" s="24" t="s">
        <v>2255</v>
      </c>
      <c r="J633" s="24" t="s">
        <v>2256</v>
      </c>
      <c r="K633" s="24" t="s">
        <v>741</v>
      </c>
      <c r="L633" s="24">
        <v>3.05</v>
      </c>
      <c r="M633">
        <f t="shared" si="26"/>
        <v>3.05</v>
      </c>
      <c r="N633" t="str">
        <f t="shared" si="27"/>
        <v/>
      </c>
    </row>
    <row r="634" spans="9:14" ht="16.2" x14ac:dyDescent="0.4">
      <c r="I634" s="24" t="s">
        <v>2257</v>
      </c>
      <c r="J634" s="24" t="s">
        <v>1362</v>
      </c>
      <c r="K634" s="24" t="s">
        <v>746</v>
      </c>
      <c r="L634" s="24">
        <v>1.98</v>
      </c>
      <c r="M634">
        <f t="shared" si="26"/>
        <v>1.98</v>
      </c>
      <c r="N634" t="str">
        <f t="shared" si="27"/>
        <v/>
      </c>
    </row>
    <row r="635" spans="9:14" ht="16.2" x14ac:dyDescent="0.4">
      <c r="I635" s="24" t="s">
        <v>2258</v>
      </c>
      <c r="J635" s="24" t="s">
        <v>2259</v>
      </c>
      <c r="K635" s="24" t="s">
        <v>2260</v>
      </c>
      <c r="L635" s="24">
        <v>3.17</v>
      </c>
      <c r="M635">
        <f t="shared" si="26"/>
        <v>3.17</v>
      </c>
      <c r="N635" t="str">
        <f t="shared" si="27"/>
        <v/>
      </c>
    </row>
    <row r="636" spans="9:14" ht="16.2" x14ac:dyDescent="0.4">
      <c r="I636" s="24" t="s">
        <v>2261</v>
      </c>
      <c r="J636" s="24" t="s">
        <v>2262</v>
      </c>
      <c r="K636" s="24" t="s">
        <v>2263</v>
      </c>
      <c r="L636" s="24">
        <v>2.5</v>
      </c>
      <c r="M636">
        <f t="shared" si="26"/>
        <v>2.5</v>
      </c>
      <c r="N636" t="str">
        <f t="shared" si="27"/>
        <v/>
      </c>
    </row>
    <row r="637" spans="9:14" ht="16.2" x14ac:dyDescent="0.4">
      <c r="I637" s="24" t="s">
        <v>2264</v>
      </c>
      <c r="J637" s="24" t="s">
        <v>1136</v>
      </c>
      <c r="K637" s="24" t="s">
        <v>2265</v>
      </c>
      <c r="L637" s="24">
        <v>3.81</v>
      </c>
      <c r="M637">
        <f t="shared" si="26"/>
        <v>3.81</v>
      </c>
      <c r="N637" t="str">
        <f t="shared" si="27"/>
        <v>FRAGILES</v>
      </c>
    </row>
    <row r="638" spans="9:14" ht="16.2" x14ac:dyDescent="0.4">
      <c r="I638" s="24" t="s">
        <v>2266</v>
      </c>
      <c r="J638" s="24" t="s">
        <v>2267</v>
      </c>
      <c r="K638" s="24" t="s">
        <v>2268</v>
      </c>
      <c r="L638" s="24">
        <v>3.24</v>
      </c>
      <c r="M638">
        <f t="shared" si="26"/>
        <v>3.24</v>
      </c>
      <c r="N638" t="str">
        <f t="shared" si="27"/>
        <v/>
      </c>
    </row>
    <row r="639" spans="9:14" ht="16.2" x14ac:dyDescent="0.4">
      <c r="I639" s="24" t="s">
        <v>2269</v>
      </c>
      <c r="J639" s="24" t="s">
        <v>2270</v>
      </c>
      <c r="K639" s="24" t="s">
        <v>2271</v>
      </c>
      <c r="L639" s="24">
        <v>2.2799999999999998</v>
      </c>
      <c r="M639">
        <f t="shared" si="26"/>
        <v>2.2799999999999998</v>
      </c>
      <c r="N639" t="str">
        <f t="shared" si="27"/>
        <v/>
      </c>
    </row>
    <row r="640" spans="9:14" ht="16.2" x14ac:dyDescent="0.4">
      <c r="I640" s="24" t="s">
        <v>2272</v>
      </c>
      <c r="J640" s="24" t="s">
        <v>2273</v>
      </c>
      <c r="K640" s="24" t="s">
        <v>2274</v>
      </c>
      <c r="L640" s="24">
        <v>2.16</v>
      </c>
      <c r="M640">
        <f t="shared" si="26"/>
        <v>2.16</v>
      </c>
      <c r="N640" t="str">
        <f t="shared" si="27"/>
        <v/>
      </c>
    </row>
    <row r="641" spans="9:14" ht="16.2" x14ac:dyDescent="0.4">
      <c r="I641" s="24" t="s">
        <v>2275</v>
      </c>
      <c r="J641" s="24" t="s">
        <v>2276</v>
      </c>
      <c r="K641" s="24" t="s">
        <v>2277</v>
      </c>
      <c r="L641" s="24">
        <v>3.67</v>
      </c>
      <c r="M641">
        <f t="shared" si="26"/>
        <v>3.67</v>
      </c>
      <c r="N641" t="str">
        <f t="shared" si="27"/>
        <v/>
      </c>
    </row>
    <row r="642" spans="9:14" ht="16.2" x14ac:dyDescent="0.4">
      <c r="I642" s="24" t="s">
        <v>2278</v>
      </c>
      <c r="J642" s="24" t="s">
        <v>2279</v>
      </c>
      <c r="K642" s="24" t="s">
        <v>2280</v>
      </c>
      <c r="L642" s="24">
        <v>2.96</v>
      </c>
      <c r="M642">
        <f t="shared" si="26"/>
        <v>2.96</v>
      </c>
      <c r="N642" t="str">
        <f t="shared" si="27"/>
        <v/>
      </c>
    </row>
    <row r="643" spans="9:14" ht="16.2" x14ac:dyDescent="0.4">
      <c r="I643" s="24" t="s">
        <v>2281</v>
      </c>
      <c r="J643" s="24" t="s">
        <v>2282</v>
      </c>
      <c r="K643" s="24" t="s">
        <v>751</v>
      </c>
      <c r="L643" s="24">
        <v>3.53</v>
      </c>
      <c r="M643">
        <f t="shared" si="26"/>
        <v>3.53</v>
      </c>
      <c r="N643" t="str">
        <f t="shared" si="27"/>
        <v/>
      </c>
    </row>
    <row r="644" spans="9:14" ht="16.2" x14ac:dyDescent="0.4">
      <c r="I644" s="24" t="s">
        <v>2283</v>
      </c>
      <c r="J644" s="24" t="s">
        <v>2284</v>
      </c>
      <c r="K644" s="24" t="s">
        <v>2285</v>
      </c>
      <c r="L644" s="24">
        <v>3</v>
      </c>
      <c r="M644">
        <f t="shared" ref="M644:M707" si="28">L644+0</f>
        <v>3</v>
      </c>
      <c r="N644" t="str">
        <f t="shared" ref="N644:N707" si="29">IF(M644&gt;$M$1,"FRAGILES","")</f>
        <v/>
      </c>
    </row>
    <row r="645" spans="9:14" ht="16.2" x14ac:dyDescent="0.4">
      <c r="I645" s="24" t="s">
        <v>2286</v>
      </c>
      <c r="J645" s="24" t="s">
        <v>2287</v>
      </c>
      <c r="K645" s="24" t="s">
        <v>2288</v>
      </c>
      <c r="L645" s="24">
        <v>3.52</v>
      </c>
      <c r="M645">
        <f t="shared" si="28"/>
        <v>3.52</v>
      </c>
      <c r="N645" t="str">
        <f t="shared" si="29"/>
        <v/>
      </c>
    </row>
    <row r="646" spans="9:14" ht="16.2" x14ac:dyDescent="0.4">
      <c r="I646" s="24" t="s">
        <v>2289</v>
      </c>
      <c r="J646" s="24" t="s">
        <v>2290</v>
      </c>
      <c r="K646" s="24" t="s">
        <v>2291</v>
      </c>
      <c r="L646" s="24">
        <v>3.58</v>
      </c>
      <c r="M646">
        <f t="shared" si="28"/>
        <v>3.58</v>
      </c>
      <c r="N646" t="str">
        <f t="shared" si="29"/>
        <v/>
      </c>
    </row>
    <row r="647" spans="9:14" ht="16.2" x14ac:dyDescent="0.4">
      <c r="I647" s="24" t="s">
        <v>2292</v>
      </c>
      <c r="J647" s="24" t="s">
        <v>2293</v>
      </c>
      <c r="K647" s="24" t="s">
        <v>2294</v>
      </c>
      <c r="L647" s="24">
        <v>2.56</v>
      </c>
      <c r="M647">
        <f t="shared" si="28"/>
        <v>2.56</v>
      </c>
      <c r="N647" t="str">
        <f t="shared" si="29"/>
        <v/>
      </c>
    </row>
    <row r="648" spans="9:14" ht="16.2" x14ac:dyDescent="0.4">
      <c r="I648" s="24" t="s">
        <v>2295</v>
      </c>
      <c r="J648" s="24" t="s">
        <v>2296</v>
      </c>
      <c r="K648" s="24" t="s">
        <v>2297</v>
      </c>
      <c r="L648" s="24">
        <v>3.58</v>
      </c>
      <c r="M648">
        <f t="shared" si="28"/>
        <v>3.58</v>
      </c>
      <c r="N648" t="str">
        <f t="shared" si="29"/>
        <v/>
      </c>
    </row>
    <row r="649" spans="9:14" ht="16.2" x14ac:dyDescent="0.4">
      <c r="I649" s="24" t="s">
        <v>2298</v>
      </c>
      <c r="J649" s="24" t="s">
        <v>2299</v>
      </c>
      <c r="K649" s="24" t="s">
        <v>2300</v>
      </c>
      <c r="L649" s="24">
        <v>3.67</v>
      </c>
      <c r="M649">
        <f t="shared" si="28"/>
        <v>3.67</v>
      </c>
      <c r="N649" t="str">
        <f t="shared" si="29"/>
        <v/>
      </c>
    </row>
    <row r="650" spans="9:14" ht="16.2" x14ac:dyDescent="0.4">
      <c r="I650" s="24" t="s">
        <v>2301</v>
      </c>
      <c r="J650" s="24" t="s">
        <v>2302</v>
      </c>
      <c r="K650" s="24" t="s">
        <v>2303</v>
      </c>
      <c r="L650" s="24">
        <v>2.41</v>
      </c>
      <c r="M650">
        <f t="shared" si="28"/>
        <v>2.41</v>
      </c>
      <c r="N650" t="str">
        <f t="shared" si="29"/>
        <v/>
      </c>
    </row>
    <row r="651" spans="9:14" ht="16.2" x14ac:dyDescent="0.4">
      <c r="I651" s="24" t="s">
        <v>2304</v>
      </c>
      <c r="J651" s="24" t="s">
        <v>2305</v>
      </c>
      <c r="K651" s="24" t="s">
        <v>2306</v>
      </c>
      <c r="L651" s="24">
        <v>3.33</v>
      </c>
      <c r="M651">
        <f t="shared" si="28"/>
        <v>3.33</v>
      </c>
      <c r="N651" t="str">
        <f t="shared" si="29"/>
        <v/>
      </c>
    </row>
    <row r="652" spans="9:14" ht="16.2" x14ac:dyDescent="0.4">
      <c r="I652" s="24" t="s">
        <v>2307</v>
      </c>
      <c r="J652" s="24" t="s">
        <v>2308</v>
      </c>
      <c r="K652" s="24" t="s">
        <v>756</v>
      </c>
      <c r="L652" s="24">
        <v>3.05</v>
      </c>
      <c r="M652">
        <f t="shared" si="28"/>
        <v>3.05</v>
      </c>
      <c r="N652" t="str">
        <f t="shared" si="29"/>
        <v/>
      </c>
    </row>
    <row r="653" spans="9:14" ht="16.2" x14ac:dyDescent="0.4">
      <c r="I653" s="24" t="s">
        <v>2309</v>
      </c>
      <c r="J653" s="24" t="s">
        <v>1122</v>
      </c>
      <c r="K653" s="24" t="s">
        <v>2310</v>
      </c>
      <c r="L653" s="24">
        <v>2.52</v>
      </c>
      <c r="M653">
        <f t="shared" si="28"/>
        <v>2.52</v>
      </c>
      <c r="N653" t="str">
        <f t="shared" si="29"/>
        <v/>
      </c>
    </row>
    <row r="654" spans="9:14" ht="16.2" x14ac:dyDescent="0.4">
      <c r="I654" s="24" t="s">
        <v>2311</v>
      </c>
      <c r="J654" s="24" t="s">
        <v>1218</v>
      </c>
      <c r="K654" s="24" t="s">
        <v>2312</v>
      </c>
      <c r="L654" s="24">
        <v>3.68</v>
      </c>
      <c r="M654">
        <f t="shared" si="28"/>
        <v>3.68</v>
      </c>
      <c r="N654" t="str">
        <f t="shared" si="29"/>
        <v/>
      </c>
    </row>
    <row r="655" spans="9:14" ht="16.2" x14ac:dyDescent="0.4">
      <c r="I655" s="24" t="s">
        <v>2313</v>
      </c>
      <c r="J655" s="24" t="s">
        <v>2314</v>
      </c>
      <c r="K655" s="24" t="s">
        <v>761</v>
      </c>
      <c r="L655" s="24">
        <v>3.11</v>
      </c>
      <c r="M655">
        <f t="shared" si="28"/>
        <v>3.11</v>
      </c>
      <c r="N655" t="str">
        <f t="shared" si="29"/>
        <v/>
      </c>
    </row>
    <row r="656" spans="9:14" ht="16.2" x14ac:dyDescent="0.4">
      <c r="I656" s="24" t="s">
        <v>2315</v>
      </c>
      <c r="J656" s="24" t="s">
        <v>98</v>
      </c>
      <c r="K656" s="24" t="s">
        <v>766</v>
      </c>
      <c r="L656" s="24">
        <v>3.92</v>
      </c>
      <c r="M656">
        <f t="shared" si="28"/>
        <v>3.92</v>
      </c>
      <c r="N656" t="str">
        <f t="shared" si="29"/>
        <v>FRAGILES</v>
      </c>
    </row>
    <row r="657" spans="9:14" ht="16.2" x14ac:dyDescent="0.4">
      <c r="I657" s="24" t="s">
        <v>2316</v>
      </c>
      <c r="J657" s="24" t="s">
        <v>2317</v>
      </c>
      <c r="K657" s="24" t="s">
        <v>771</v>
      </c>
      <c r="L657" s="24">
        <v>2.96</v>
      </c>
      <c r="M657">
        <f t="shared" si="28"/>
        <v>2.96</v>
      </c>
      <c r="N657" t="str">
        <f t="shared" si="29"/>
        <v/>
      </c>
    </row>
    <row r="658" spans="9:14" ht="16.2" x14ac:dyDescent="0.4">
      <c r="I658" s="24" t="s">
        <v>2318</v>
      </c>
      <c r="J658" s="24" t="s">
        <v>2319</v>
      </c>
      <c r="K658" s="24" t="s">
        <v>2320</v>
      </c>
      <c r="L658" s="24">
        <v>3.23</v>
      </c>
      <c r="M658">
        <f t="shared" si="28"/>
        <v>3.23</v>
      </c>
      <c r="N658" t="str">
        <f t="shared" si="29"/>
        <v/>
      </c>
    </row>
    <row r="659" spans="9:14" ht="16.2" x14ac:dyDescent="0.4">
      <c r="I659" s="24" t="s">
        <v>2321</v>
      </c>
      <c r="J659" s="24" t="s">
        <v>2322</v>
      </c>
      <c r="K659" s="24" t="s">
        <v>776</v>
      </c>
      <c r="L659" s="24">
        <v>3.42</v>
      </c>
      <c r="M659">
        <f t="shared" si="28"/>
        <v>3.42</v>
      </c>
      <c r="N659" t="str">
        <f t="shared" si="29"/>
        <v/>
      </c>
    </row>
    <row r="660" spans="9:14" ht="16.2" x14ac:dyDescent="0.4">
      <c r="I660" s="24" t="s">
        <v>2323</v>
      </c>
      <c r="J660" s="24" t="s">
        <v>2324</v>
      </c>
      <c r="K660" s="24" t="s">
        <v>781</v>
      </c>
      <c r="L660" s="24">
        <v>2.99</v>
      </c>
      <c r="M660">
        <f t="shared" si="28"/>
        <v>2.99</v>
      </c>
      <c r="N660" t="str">
        <f t="shared" si="29"/>
        <v/>
      </c>
    </row>
    <row r="661" spans="9:14" ht="16.2" x14ac:dyDescent="0.4">
      <c r="I661" s="24" t="s">
        <v>2325</v>
      </c>
      <c r="J661" s="24" t="s">
        <v>2326</v>
      </c>
      <c r="K661" s="24" t="s">
        <v>2327</v>
      </c>
      <c r="L661" s="24">
        <v>2.2799999999999998</v>
      </c>
      <c r="M661">
        <f t="shared" si="28"/>
        <v>2.2799999999999998</v>
      </c>
      <c r="N661" t="str">
        <f t="shared" si="29"/>
        <v/>
      </c>
    </row>
    <row r="662" spans="9:14" ht="16.2" x14ac:dyDescent="0.4">
      <c r="I662" s="24" t="s">
        <v>2328</v>
      </c>
      <c r="J662" s="24" t="s">
        <v>2329</v>
      </c>
      <c r="K662" s="24" t="s">
        <v>2330</v>
      </c>
      <c r="L662" s="24">
        <v>2.8</v>
      </c>
      <c r="M662">
        <f t="shared" si="28"/>
        <v>2.8</v>
      </c>
      <c r="N662" t="str">
        <f t="shared" si="29"/>
        <v/>
      </c>
    </row>
    <row r="663" spans="9:14" ht="16.2" x14ac:dyDescent="0.4">
      <c r="I663" s="24" t="s">
        <v>2331</v>
      </c>
      <c r="J663" s="24" t="s">
        <v>2332</v>
      </c>
      <c r="K663" s="24" t="s">
        <v>2333</v>
      </c>
      <c r="L663" s="24">
        <v>2.62</v>
      </c>
      <c r="M663">
        <f t="shared" si="28"/>
        <v>2.62</v>
      </c>
      <c r="N663" t="str">
        <f t="shared" si="29"/>
        <v/>
      </c>
    </row>
    <row r="664" spans="9:14" ht="16.2" x14ac:dyDescent="0.4">
      <c r="I664" s="24" t="s">
        <v>2334</v>
      </c>
      <c r="J664" s="24" t="s">
        <v>2335</v>
      </c>
      <c r="K664" s="24" t="s">
        <v>786</v>
      </c>
      <c r="L664" s="24">
        <v>2.78</v>
      </c>
      <c r="M664">
        <f t="shared" si="28"/>
        <v>2.78</v>
      </c>
      <c r="N664" t="str">
        <f t="shared" si="29"/>
        <v/>
      </c>
    </row>
    <row r="665" spans="9:14" ht="16.2" x14ac:dyDescent="0.4">
      <c r="I665" s="24" t="s">
        <v>2336</v>
      </c>
      <c r="J665" s="24" t="s">
        <v>2337</v>
      </c>
      <c r="K665" s="24" t="s">
        <v>790</v>
      </c>
      <c r="L665" s="24">
        <v>3.29</v>
      </c>
      <c r="M665">
        <f t="shared" si="28"/>
        <v>3.29</v>
      </c>
      <c r="N665" t="str">
        <f t="shared" si="29"/>
        <v/>
      </c>
    </row>
    <row r="666" spans="9:14" ht="16.2" x14ac:dyDescent="0.4">
      <c r="I666" s="24" t="s">
        <v>2338</v>
      </c>
      <c r="J666" s="24" t="s">
        <v>2256</v>
      </c>
      <c r="K666" s="24" t="s">
        <v>2339</v>
      </c>
      <c r="L666" s="24">
        <v>3.32</v>
      </c>
      <c r="M666">
        <f t="shared" si="28"/>
        <v>3.32</v>
      </c>
      <c r="N666" t="str">
        <f t="shared" si="29"/>
        <v/>
      </c>
    </row>
    <row r="667" spans="9:14" ht="16.2" x14ac:dyDescent="0.4">
      <c r="I667" s="24" t="s">
        <v>2340</v>
      </c>
      <c r="J667" s="24" t="s">
        <v>2341</v>
      </c>
      <c r="K667" s="24" t="s">
        <v>2342</v>
      </c>
      <c r="L667" s="24">
        <v>2.92</v>
      </c>
      <c r="M667">
        <f t="shared" si="28"/>
        <v>2.92</v>
      </c>
      <c r="N667" t="str">
        <f t="shared" si="29"/>
        <v/>
      </c>
    </row>
    <row r="668" spans="9:14" ht="16.2" x14ac:dyDescent="0.4">
      <c r="I668" s="24" t="s">
        <v>2343</v>
      </c>
      <c r="J668" s="24" t="s">
        <v>2344</v>
      </c>
      <c r="K668" s="24" t="s">
        <v>2345</v>
      </c>
      <c r="L668" s="24">
        <v>2.54</v>
      </c>
      <c r="M668">
        <f t="shared" si="28"/>
        <v>2.54</v>
      </c>
      <c r="N668" t="str">
        <f t="shared" si="29"/>
        <v/>
      </c>
    </row>
    <row r="669" spans="9:14" ht="16.2" x14ac:dyDescent="0.4">
      <c r="I669" s="24" t="s">
        <v>2346</v>
      </c>
      <c r="J669" s="24" t="s">
        <v>2347</v>
      </c>
      <c r="K669" s="24" t="s">
        <v>2348</v>
      </c>
      <c r="L669" s="24">
        <v>4.07</v>
      </c>
      <c r="M669">
        <f t="shared" si="28"/>
        <v>4.07</v>
      </c>
      <c r="N669" t="str">
        <f t="shared" si="29"/>
        <v>FRAGILES</v>
      </c>
    </row>
    <row r="670" spans="9:14" ht="16.2" x14ac:dyDescent="0.4">
      <c r="I670" s="24" t="s">
        <v>2349</v>
      </c>
      <c r="J670" s="24" t="s">
        <v>2350</v>
      </c>
      <c r="K670" s="24" t="s">
        <v>2351</v>
      </c>
      <c r="L670" s="24">
        <v>3.48</v>
      </c>
      <c r="M670">
        <f t="shared" si="28"/>
        <v>3.48</v>
      </c>
      <c r="N670" t="str">
        <f t="shared" si="29"/>
        <v/>
      </c>
    </row>
    <row r="671" spans="9:14" ht="16.2" x14ac:dyDescent="0.4">
      <c r="I671" s="24" t="s">
        <v>2352</v>
      </c>
      <c r="J671" s="24" t="s">
        <v>2353</v>
      </c>
      <c r="K671" s="24" t="s">
        <v>2354</v>
      </c>
      <c r="L671" s="24">
        <v>2.82</v>
      </c>
      <c r="M671">
        <f t="shared" si="28"/>
        <v>2.82</v>
      </c>
      <c r="N671" t="str">
        <f t="shared" si="29"/>
        <v/>
      </c>
    </row>
    <row r="672" spans="9:14" ht="16.2" x14ac:dyDescent="0.4">
      <c r="I672" s="24" t="s">
        <v>2355</v>
      </c>
      <c r="J672" s="24" t="s">
        <v>2356</v>
      </c>
      <c r="K672" s="24" t="s">
        <v>2357</v>
      </c>
      <c r="L672" s="24">
        <v>3.68</v>
      </c>
      <c r="M672">
        <f t="shared" si="28"/>
        <v>3.68</v>
      </c>
      <c r="N672" t="str">
        <f t="shared" si="29"/>
        <v/>
      </c>
    </row>
    <row r="673" spans="9:14" ht="16.2" x14ac:dyDescent="0.4">
      <c r="I673" s="24" t="s">
        <v>2358</v>
      </c>
      <c r="J673" s="24" t="s">
        <v>2359</v>
      </c>
      <c r="K673" s="24" t="s">
        <v>2360</v>
      </c>
      <c r="L673" s="24">
        <v>3.39</v>
      </c>
      <c r="M673">
        <f t="shared" si="28"/>
        <v>3.39</v>
      </c>
      <c r="N673" t="str">
        <f t="shared" si="29"/>
        <v/>
      </c>
    </row>
    <row r="674" spans="9:14" ht="16.2" x14ac:dyDescent="0.4">
      <c r="I674" s="24" t="s">
        <v>2361</v>
      </c>
      <c r="J674" s="24" t="s">
        <v>1949</v>
      </c>
      <c r="K674" s="24" t="s">
        <v>2362</v>
      </c>
      <c r="L674" s="24">
        <v>2.82</v>
      </c>
      <c r="M674">
        <f t="shared" si="28"/>
        <v>2.82</v>
      </c>
      <c r="N674" t="str">
        <f t="shared" si="29"/>
        <v/>
      </c>
    </row>
    <row r="675" spans="9:14" ht="16.2" x14ac:dyDescent="0.4">
      <c r="I675" s="24" t="s">
        <v>2363</v>
      </c>
      <c r="J675" s="24" t="s">
        <v>2364</v>
      </c>
      <c r="K675" s="24" t="s">
        <v>2365</v>
      </c>
      <c r="L675" s="24">
        <v>3.55</v>
      </c>
      <c r="M675">
        <f t="shared" si="28"/>
        <v>3.55</v>
      </c>
      <c r="N675" t="str">
        <f t="shared" si="29"/>
        <v/>
      </c>
    </row>
    <row r="676" spans="9:14" ht="16.2" x14ac:dyDescent="0.4">
      <c r="I676" s="24" t="s">
        <v>2366</v>
      </c>
      <c r="J676" s="24" t="s">
        <v>2367</v>
      </c>
      <c r="K676" s="24" t="s">
        <v>2368</v>
      </c>
      <c r="L676" s="24">
        <v>4.07</v>
      </c>
      <c r="M676">
        <f t="shared" si="28"/>
        <v>4.07</v>
      </c>
      <c r="N676" t="str">
        <f t="shared" si="29"/>
        <v>FRAGILES</v>
      </c>
    </row>
    <row r="677" spans="9:14" ht="16.2" x14ac:dyDescent="0.4">
      <c r="I677" s="24" t="s">
        <v>2369</v>
      </c>
      <c r="J677" s="24" t="s">
        <v>2370</v>
      </c>
      <c r="K677" s="24" t="s">
        <v>2371</v>
      </c>
      <c r="L677" s="24">
        <v>2.4</v>
      </c>
      <c r="M677">
        <f t="shared" si="28"/>
        <v>2.4</v>
      </c>
      <c r="N677" t="str">
        <f t="shared" si="29"/>
        <v/>
      </c>
    </row>
    <row r="678" spans="9:14" ht="16.2" x14ac:dyDescent="0.4">
      <c r="I678" s="24" t="s">
        <v>2372</v>
      </c>
      <c r="J678" s="24" t="s">
        <v>2373</v>
      </c>
      <c r="K678" s="24" t="s">
        <v>2374</v>
      </c>
      <c r="L678" s="24">
        <v>3.65</v>
      </c>
      <c r="M678">
        <f t="shared" si="28"/>
        <v>3.65</v>
      </c>
      <c r="N678" t="str">
        <f t="shared" si="29"/>
        <v/>
      </c>
    </row>
    <row r="679" spans="9:14" ht="16.2" x14ac:dyDescent="0.4">
      <c r="I679" s="24" t="s">
        <v>2375</v>
      </c>
      <c r="J679" s="24" t="s">
        <v>2376</v>
      </c>
      <c r="K679" s="24" t="s">
        <v>794</v>
      </c>
      <c r="L679" s="24">
        <v>3.19</v>
      </c>
      <c r="M679">
        <f t="shared" si="28"/>
        <v>3.19</v>
      </c>
      <c r="N679" t="str">
        <f t="shared" si="29"/>
        <v/>
      </c>
    </row>
    <row r="680" spans="9:14" ht="16.2" x14ac:dyDescent="0.4">
      <c r="I680" s="24" t="s">
        <v>2377</v>
      </c>
      <c r="J680" s="24" t="s">
        <v>2378</v>
      </c>
      <c r="K680" s="24" t="s">
        <v>2379</v>
      </c>
      <c r="L680" s="24">
        <v>3.28</v>
      </c>
      <c r="M680">
        <f t="shared" si="28"/>
        <v>3.28</v>
      </c>
      <c r="N680" t="str">
        <f t="shared" si="29"/>
        <v/>
      </c>
    </row>
    <row r="681" spans="9:14" ht="16.2" x14ac:dyDescent="0.4">
      <c r="I681" s="24" t="s">
        <v>2380</v>
      </c>
      <c r="J681" s="24" t="s">
        <v>2381</v>
      </c>
      <c r="K681" s="24" t="s">
        <v>799</v>
      </c>
      <c r="L681" s="24">
        <v>3.44</v>
      </c>
      <c r="M681">
        <f t="shared" si="28"/>
        <v>3.44</v>
      </c>
      <c r="N681" t="str">
        <f t="shared" si="29"/>
        <v/>
      </c>
    </row>
    <row r="682" spans="9:14" ht="16.2" x14ac:dyDescent="0.4">
      <c r="I682" s="24" t="s">
        <v>2382</v>
      </c>
      <c r="J682" s="24" t="s">
        <v>2383</v>
      </c>
      <c r="K682" s="24" t="s">
        <v>2384</v>
      </c>
      <c r="L682" s="24">
        <v>2.23</v>
      </c>
      <c r="M682">
        <f t="shared" si="28"/>
        <v>2.23</v>
      </c>
      <c r="N682" t="str">
        <f t="shared" si="29"/>
        <v/>
      </c>
    </row>
    <row r="683" spans="9:14" ht="16.2" x14ac:dyDescent="0.4">
      <c r="I683" s="24" t="s">
        <v>2385</v>
      </c>
      <c r="J683" s="24" t="s">
        <v>2386</v>
      </c>
      <c r="K683" s="24" t="s">
        <v>804</v>
      </c>
      <c r="L683" s="24">
        <v>3.02</v>
      </c>
      <c r="M683">
        <f t="shared" si="28"/>
        <v>3.02</v>
      </c>
      <c r="N683" t="str">
        <f t="shared" si="29"/>
        <v/>
      </c>
    </row>
    <row r="684" spans="9:14" ht="16.2" x14ac:dyDescent="0.4">
      <c r="I684" s="24" t="s">
        <v>2387</v>
      </c>
      <c r="J684" s="24" t="s">
        <v>2388</v>
      </c>
      <c r="K684" s="24" t="s">
        <v>2389</v>
      </c>
      <c r="L684" s="24">
        <v>3.39</v>
      </c>
      <c r="M684">
        <f t="shared" si="28"/>
        <v>3.39</v>
      </c>
      <c r="N684" t="str">
        <f t="shared" si="29"/>
        <v/>
      </c>
    </row>
    <row r="685" spans="9:14" ht="16.2" x14ac:dyDescent="0.4">
      <c r="I685" s="24" t="s">
        <v>2390</v>
      </c>
      <c r="J685" s="24" t="s">
        <v>2391</v>
      </c>
      <c r="K685" s="24" t="s">
        <v>2392</v>
      </c>
      <c r="L685" s="24">
        <v>3.46</v>
      </c>
      <c r="M685">
        <f t="shared" si="28"/>
        <v>3.46</v>
      </c>
      <c r="N685" t="str">
        <f t="shared" si="29"/>
        <v/>
      </c>
    </row>
    <row r="686" spans="9:14" ht="16.2" x14ac:dyDescent="0.4">
      <c r="I686" s="24" t="s">
        <v>2393</v>
      </c>
      <c r="J686" s="24" t="s">
        <v>2394</v>
      </c>
      <c r="K686" s="24" t="s">
        <v>2395</v>
      </c>
      <c r="L686" s="24">
        <v>3.42</v>
      </c>
      <c r="M686">
        <f t="shared" si="28"/>
        <v>3.42</v>
      </c>
      <c r="N686" t="str">
        <f t="shared" si="29"/>
        <v/>
      </c>
    </row>
    <row r="687" spans="9:14" ht="16.2" x14ac:dyDescent="0.4">
      <c r="I687" s="24" t="s">
        <v>2396</v>
      </c>
      <c r="J687" s="24" t="s">
        <v>2397</v>
      </c>
      <c r="K687" s="24" t="s">
        <v>2398</v>
      </c>
      <c r="L687" s="24">
        <v>3.38</v>
      </c>
      <c r="M687">
        <f t="shared" si="28"/>
        <v>3.38</v>
      </c>
      <c r="N687" t="str">
        <f t="shared" si="29"/>
        <v/>
      </c>
    </row>
    <row r="688" spans="9:14" ht="16.2" x14ac:dyDescent="0.4">
      <c r="I688" s="24" t="s">
        <v>2399</v>
      </c>
      <c r="J688" s="24" t="s">
        <v>1684</v>
      </c>
      <c r="K688" s="24" t="s">
        <v>809</v>
      </c>
      <c r="L688" s="24">
        <v>4.8899999999999997</v>
      </c>
      <c r="M688">
        <f t="shared" si="28"/>
        <v>4.8899999999999997</v>
      </c>
      <c r="N688" t="str">
        <f t="shared" si="29"/>
        <v>FRAGILES</v>
      </c>
    </row>
    <row r="689" spans="9:14" ht="16.2" x14ac:dyDescent="0.4">
      <c r="I689" s="24" t="s">
        <v>2400</v>
      </c>
      <c r="J689" s="24" t="s">
        <v>2401</v>
      </c>
      <c r="K689" s="24" t="s">
        <v>2402</v>
      </c>
      <c r="L689" s="24">
        <v>3.01</v>
      </c>
      <c r="M689">
        <f t="shared" si="28"/>
        <v>3.01</v>
      </c>
      <c r="N689" t="str">
        <f t="shared" si="29"/>
        <v/>
      </c>
    </row>
    <row r="690" spans="9:14" ht="16.2" x14ac:dyDescent="0.4">
      <c r="I690" s="24" t="s">
        <v>2403</v>
      </c>
      <c r="J690" s="24" t="s">
        <v>2404</v>
      </c>
      <c r="K690" s="24" t="s">
        <v>2405</v>
      </c>
      <c r="L690" s="24">
        <v>3.41</v>
      </c>
      <c r="M690">
        <f t="shared" si="28"/>
        <v>3.41</v>
      </c>
      <c r="N690" t="str">
        <f t="shared" si="29"/>
        <v/>
      </c>
    </row>
    <row r="691" spans="9:14" ht="16.2" x14ac:dyDescent="0.4">
      <c r="I691" s="24" t="s">
        <v>2406</v>
      </c>
      <c r="J691" s="24" t="s">
        <v>2407</v>
      </c>
      <c r="K691" s="24" t="s">
        <v>2408</v>
      </c>
      <c r="L691" s="24">
        <v>3.75</v>
      </c>
      <c r="M691">
        <f t="shared" si="28"/>
        <v>3.75</v>
      </c>
      <c r="N691" t="str">
        <f t="shared" si="29"/>
        <v/>
      </c>
    </row>
    <row r="692" spans="9:14" ht="16.2" x14ac:dyDescent="0.4">
      <c r="I692" s="24" t="s">
        <v>2409</v>
      </c>
      <c r="J692" s="24" t="s">
        <v>2410</v>
      </c>
      <c r="K692" s="24" t="s">
        <v>2411</v>
      </c>
      <c r="L692" s="24">
        <v>2.84</v>
      </c>
      <c r="M692">
        <f t="shared" si="28"/>
        <v>2.84</v>
      </c>
      <c r="N692" t="str">
        <f t="shared" si="29"/>
        <v/>
      </c>
    </row>
    <row r="693" spans="9:14" ht="16.2" x14ac:dyDescent="0.4">
      <c r="I693" s="24" t="s">
        <v>2412</v>
      </c>
      <c r="J693" s="24" t="s">
        <v>2413</v>
      </c>
      <c r="K693" s="24" t="s">
        <v>2414</v>
      </c>
      <c r="L693" s="24">
        <v>3.72</v>
      </c>
      <c r="M693">
        <f t="shared" si="28"/>
        <v>3.72</v>
      </c>
      <c r="N693" t="str">
        <f t="shared" si="29"/>
        <v/>
      </c>
    </row>
    <row r="694" spans="9:14" ht="16.2" x14ac:dyDescent="0.4">
      <c r="I694" s="24" t="s">
        <v>2415</v>
      </c>
      <c r="J694" s="24" t="s">
        <v>2416</v>
      </c>
      <c r="K694" s="24" t="s">
        <v>2417</v>
      </c>
      <c r="L694" s="24">
        <v>3.26</v>
      </c>
      <c r="M694">
        <f t="shared" si="28"/>
        <v>3.26</v>
      </c>
      <c r="N694" t="str">
        <f t="shared" si="29"/>
        <v/>
      </c>
    </row>
    <row r="695" spans="9:14" ht="16.2" x14ac:dyDescent="0.4">
      <c r="I695" s="24" t="s">
        <v>2418</v>
      </c>
      <c r="J695" s="24" t="s">
        <v>2419</v>
      </c>
      <c r="K695" s="24" t="s">
        <v>2420</v>
      </c>
      <c r="L695" s="24">
        <v>3.32</v>
      </c>
      <c r="M695">
        <f t="shared" si="28"/>
        <v>3.32</v>
      </c>
      <c r="N695" t="str">
        <f t="shared" si="29"/>
        <v/>
      </c>
    </row>
    <row r="696" spans="9:14" ht="16.2" x14ac:dyDescent="0.4">
      <c r="I696" s="24" t="s">
        <v>2421</v>
      </c>
      <c r="J696" s="24" t="s">
        <v>2422</v>
      </c>
      <c r="K696" s="24" t="s">
        <v>2423</v>
      </c>
      <c r="L696" s="24">
        <v>3.13</v>
      </c>
      <c r="M696">
        <f t="shared" si="28"/>
        <v>3.13</v>
      </c>
      <c r="N696" t="str">
        <f t="shared" si="29"/>
        <v/>
      </c>
    </row>
    <row r="697" spans="9:14" ht="16.2" x14ac:dyDescent="0.4">
      <c r="I697" s="24" t="s">
        <v>2424</v>
      </c>
      <c r="J697" s="24" t="s">
        <v>2425</v>
      </c>
      <c r="K697" s="24" t="s">
        <v>2426</v>
      </c>
      <c r="L697" s="24">
        <v>3.55</v>
      </c>
      <c r="M697">
        <f t="shared" si="28"/>
        <v>3.55</v>
      </c>
      <c r="N697" t="str">
        <f t="shared" si="29"/>
        <v/>
      </c>
    </row>
    <row r="698" spans="9:14" ht="16.2" x14ac:dyDescent="0.4">
      <c r="I698" s="24" t="s">
        <v>2427</v>
      </c>
      <c r="J698" s="24" t="s">
        <v>2428</v>
      </c>
      <c r="K698" s="24" t="s">
        <v>2429</v>
      </c>
      <c r="L698" s="24">
        <v>3.07</v>
      </c>
      <c r="M698">
        <f t="shared" si="28"/>
        <v>3.07</v>
      </c>
      <c r="N698" t="str">
        <f t="shared" si="29"/>
        <v/>
      </c>
    </row>
    <row r="699" spans="9:14" ht="16.2" x14ac:dyDescent="0.4">
      <c r="I699" s="24" t="s">
        <v>2430</v>
      </c>
      <c r="J699" s="24" t="s">
        <v>2431</v>
      </c>
      <c r="K699" s="24" t="s">
        <v>814</v>
      </c>
      <c r="L699" s="24">
        <v>3.13</v>
      </c>
      <c r="M699">
        <f t="shared" si="28"/>
        <v>3.13</v>
      </c>
      <c r="N699" t="str">
        <f t="shared" si="29"/>
        <v/>
      </c>
    </row>
    <row r="700" spans="9:14" ht="16.2" x14ac:dyDescent="0.4">
      <c r="I700" s="24" t="s">
        <v>2432</v>
      </c>
      <c r="J700" s="24" t="s">
        <v>2433</v>
      </c>
      <c r="K700" s="24" t="s">
        <v>2434</v>
      </c>
      <c r="L700" s="24">
        <v>3.2</v>
      </c>
      <c r="M700">
        <f t="shared" si="28"/>
        <v>3.2</v>
      </c>
      <c r="N700" t="str">
        <f t="shared" si="29"/>
        <v/>
      </c>
    </row>
    <row r="701" spans="9:14" ht="16.2" x14ac:dyDescent="0.4">
      <c r="I701" s="24" t="s">
        <v>2435</v>
      </c>
      <c r="J701" s="24" t="s">
        <v>2436</v>
      </c>
      <c r="K701" s="24" t="s">
        <v>2437</v>
      </c>
      <c r="L701" s="24">
        <v>2.89</v>
      </c>
      <c r="M701">
        <f t="shared" si="28"/>
        <v>2.89</v>
      </c>
      <c r="N701" t="str">
        <f t="shared" si="29"/>
        <v/>
      </c>
    </row>
    <row r="702" spans="9:14" ht="16.2" x14ac:dyDescent="0.4">
      <c r="I702" s="24" t="s">
        <v>2438</v>
      </c>
      <c r="J702" s="24" t="s">
        <v>1673</v>
      </c>
      <c r="K702" s="24" t="s">
        <v>2439</v>
      </c>
      <c r="L702" s="24">
        <v>3.67</v>
      </c>
      <c r="M702">
        <f t="shared" si="28"/>
        <v>3.67</v>
      </c>
      <c r="N702" t="str">
        <f t="shared" si="29"/>
        <v/>
      </c>
    </row>
    <row r="703" spans="9:14" ht="16.2" x14ac:dyDescent="0.4">
      <c r="I703" s="24" t="s">
        <v>2440</v>
      </c>
      <c r="J703" s="24" t="s">
        <v>2441</v>
      </c>
      <c r="K703" s="24" t="s">
        <v>2442</v>
      </c>
      <c r="L703" s="24">
        <v>3.16</v>
      </c>
      <c r="M703">
        <f t="shared" si="28"/>
        <v>3.16</v>
      </c>
      <c r="N703" t="str">
        <f t="shared" si="29"/>
        <v/>
      </c>
    </row>
    <row r="704" spans="9:14" ht="16.2" x14ac:dyDescent="0.4">
      <c r="I704" s="24" t="s">
        <v>2443</v>
      </c>
      <c r="J704" s="24" t="s">
        <v>2444</v>
      </c>
      <c r="K704" s="24" t="s">
        <v>2445</v>
      </c>
      <c r="L704" s="24">
        <v>3.09</v>
      </c>
      <c r="M704">
        <f t="shared" si="28"/>
        <v>3.09</v>
      </c>
      <c r="N704" t="str">
        <f t="shared" si="29"/>
        <v/>
      </c>
    </row>
    <row r="705" spans="9:14" ht="16.2" x14ac:dyDescent="0.4">
      <c r="I705" s="24" t="s">
        <v>2446</v>
      </c>
      <c r="J705" s="24" t="s">
        <v>2447</v>
      </c>
      <c r="K705" s="24" t="s">
        <v>2448</v>
      </c>
      <c r="L705" s="24">
        <v>3.72</v>
      </c>
      <c r="M705">
        <f t="shared" si="28"/>
        <v>3.72</v>
      </c>
      <c r="N705" t="str">
        <f t="shared" si="29"/>
        <v/>
      </c>
    </row>
    <row r="706" spans="9:14" ht="16.2" x14ac:dyDescent="0.4">
      <c r="I706" s="24" t="s">
        <v>2449</v>
      </c>
      <c r="J706" s="24" t="s">
        <v>2450</v>
      </c>
      <c r="K706" s="24" t="s">
        <v>2451</v>
      </c>
      <c r="L706" s="24">
        <v>3.76</v>
      </c>
      <c r="M706">
        <f t="shared" si="28"/>
        <v>3.76</v>
      </c>
      <c r="N706" t="str">
        <f t="shared" si="29"/>
        <v/>
      </c>
    </row>
    <row r="707" spans="9:14" ht="16.2" x14ac:dyDescent="0.4">
      <c r="I707" s="24" t="s">
        <v>2452</v>
      </c>
      <c r="J707" s="24" t="s">
        <v>2453</v>
      </c>
      <c r="K707" s="24" t="s">
        <v>2454</v>
      </c>
      <c r="L707" s="24">
        <v>3.73</v>
      </c>
      <c r="M707">
        <f t="shared" si="28"/>
        <v>3.73</v>
      </c>
      <c r="N707" t="str">
        <f t="shared" si="29"/>
        <v/>
      </c>
    </row>
    <row r="708" spans="9:14" ht="16.2" x14ac:dyDescent="0.4">
      <c r="I708" s="24" t="s">
        <v>2455</v>
      </c>
      <c r="J708" s="24" t="s">
        <v>2456</v>
      </c>
      <c r="K708" s="24" t="s">
        <v>2457</v>
      </c>
      <c r="L708" s="24">
        <v>3.34</v>
      </c>
      <c r="M708">
        <f t="shared" ref="M708:M771" si="30">L708+0</f>
        <v>3.34</v>
      </c>
      <c r="N708" t="str">
        <f t="shared" ref="N708:N771" si="31">IF(M708&gt;$M$1,"FRAGILES","")</f>
        <v/>
      </c>
    </row>
    <row r="709" spans="9:14" ht="16.2" x14ac:dyDescent="0.4">
      <c r="I709" s="24" t="s">
        <v>2458</v>
      </c>
      <c r="J709" s="24" t="s">
        <v>2459</v>
      </c>
      <c r="K709" s="24" t="s">
        <v>2460</v>
      </c>
      <c r="L709" s="24">
        <v>3.1</v>
      </c>
      <c r="M709">
        <f t="shared" si="30"/>
        <v>3.1</v>
      </c>
      <c r="N709" t="str">
        <f t="shared" si="31"/>
        <v/>
      </c>
    </row>
    <row r="710" spans="9:14" ht="16.2" x14ac:dyDescent="0.4">
      <c r="I710" s="24" t="s">
        <v>2461</v>
      </c>
      <c r="J710" s="24" t="s">
        <v>2462</v>
      </c>
      <c r="K710" s="24" t="s">
        <v>2463</v>
      </c>
      <c r="L710" s="24">
        <v>3.06</v>
      </c>
      <c r="M710">
        <f t="shared" si="30"/>
        <v>3.06</v>
      </c>
      <c r="N710" t="str">
        <f t="shared" si="31"/>
        <v/>
      </c>
    </row>
    <row r="711" spans="9:14" ht="16.2" x14ac:dyDescent="0.4">
      <c r="I711" s="24" t="s">
        <v>2464</v>
      </c>
      <c r="J711" s="24" t="s">
        <v>2465</v>
      </c>
      <c r="K711" s="24" t="s">
        <v>2466</v>
      </c>
      <c r="L711" s="24">
        <v>3.76</v>
      </c>
      <c r="M711">
        <f t="shared" si="30"/>
        <v>3.76</v>
      </c>
      <c r="N711" t="str">
        <f t="shared" si="31"/>
        <v/>
      </c>
    </row>
    <row r="712" spans="9:14" ht="16.2" x14ac:dyDescent="0.4">
      <c r="I712" s="24" t="s">
        <v>2467</v>
      </c>
      <c r="J712" s="24" t="s">
        <v>2468</v>
      </c>
      <c r="K712" s="24" t="s">
        <v>2469</v>
      </c>
      <c r="L712" s="24">
        <v>3.87</v>
      </c>
      <c r="M712">
        <f t="shared" si="30"/>
        <v>3.87</v>
      </c>
      <c r="N712" t="str">
        <f t="shared" si="31"/>
        <v>FRAGILES</v>
      </c>
    </row>
    <row r="713" spans="9:14" ht="16.2" x14ac:dyDescent="0.4">
      <c r="I713" s="24" t="s">
        <v>2470</v>
      </c>
      <c r="J713" s="24" t="s">
        <v>2471</v>
      </c>
      <c r="K713" s="24" t="s">
        <v>2472</v>
      </c>
      <c r="L713" s="24">
        <v>3.51</v>
      </c>
      <c r="M713">
        <f t="shared" si="30"/>
        <v>3.51</v>
      </c>
      <c r="N713" t="str">
        <f t="shared" si="31"/>
        <v/>
      </c>
    </row>
    <row r="714" spans="9:14" ht="16.2" x14ac:dyDescent="0.4">
      <c r="I714" s="24" t="s">
        <v>2473</v>
      </c>
      <c r="J714" s="24" t="s">
        <v>2474</v>
      </c>
      <c r="K714" s="24" t="s">
        <v>2475</v>
      </c>
      <c r="L714" s="24">
        <v>3.57</v>
      </c>
      <c r="M714">
        <f t="shared" si="30"/>
        <v>3.57</v>
      </c>
      <c r="N714" t="str">
        <f t="shared" si="31"/>
        <v/>
      </c>
    </row>
    <row r="715" spans="9:14" ht="16.2" x14ac:dyDescent="0.4">
      <c r="I715" s="24" t="s">
        <v>2476</v>
      </c>
      <c r="J715" s="24" t="s">
        <v>2477</v>
      </c>
      <c r="K715" s="24" t="s">
        <v>2478</v>
      </c>
      <c r="L715" s="24">
        <v>3.06</v>
      </c>
      <c r="M715">
        <f t="shared" si="30"/>
        <v>3.06</v>
      </c>
      <c r="N715" t="str">
        <f t="shared" si="31"/>
        <v/>
      </c>
    </row>
    <row r="716" spans="9:14" ht="16.2" x14ac:dyDescent="0.4">
      <c r="I716" s="24" t="s">
        <v>2479</v>
      </c>
      <c r="J716" s="24" t="s">
        <v>2480</v>
      </c>
      <c r="K716" s="24" t="s">
        <v>2481</v>
      </c>
      <c r="L716" s="24">
        <v>2.83</v>
      </c>
      <c r="M716">
        <f t="shared" si="30"/>
        <v>2.83</v>
      </c>
      <c r="N716" t="str">
        <f t="shared" si="31"/>
        <v/>
      </c>
    </row>
    <row r="717" spans="9:14" ht="16.2" x14ac:dyDescent="0.4">
      <c r="I717" s="24" t="s">
        <v>2482</v>
      </c>
      <c r="J717" s="24" t="s">
        <v>2483</v>
      </c>
      <c r="K717" s="24" t="s">
        <v>819</v>
      </c>
      <c r="L717" s="24">
        <v>2.65</v>
      </c>
      <c r="M717">
        <f t="shared" si="30"/>
        <v>2.65</v>
      </c>
      <c r="N717" t="str">
        <f t="shared" si="31"/>
        <v/>
      </c>
    </row>
    <row r="718" spans="9:14" ht="16.2" x14ac:dyDescent="0.4">
      <c r="I718" s="24" t="s">
        <v>2484</v>
      </c>
      <c r="J718" s="24" t="s">
        <v>2485</v>
      </c>
      <c r="K718" s="24" t="s">
        <v>2486</v>
      </c>
      <c r="L718" s="24">
        <v>2.93</v>
      </c>
      <c r="M718">
        <f t="shared" si="30"/>
        <v>2.93</v>
      </c>
      <c r="N718" t="str">
        <f t="shared" si="31"/>
        <v/>
      </c>
    </row>
    <row r="719" spans="9:14" ht="16.2" x14ac:dyDescent="0.4">
      <c r="I719" s="24" t="s">
        <v>2487</v>
      </c>
      <c r="J719" s="24" t="s">
        <v>2488</v>
      </c>
      <c r="K719" s="24" t="s">
        <v>2489</v>
      </c>
      <c r="L719" s="24">
        <v>3.55</v>
      </c>
      <c r="M719">
        <f t="shared" si="30"/>
        <v>3.55</v>
      </c>
      <c r="N719" t="str">
        <f t="shared" si="31"/>
        <v/>
      </c>
    </row>
    <row r="720" spans="9:14" ht="16.2" x14ac:dyDescent="0.4">
      <c r="I720" s="24" t="s">
        <v>2490</v>
      </c>
      <c r="J720" s="24" t="s">
        <v>2491</v>
      </c>
      <c r="K720" s="24" t="s">
        <v>2492</v>
      </c>
      <c r="L720" s="24">
        <v>3.32</v>
      </c>
      <c r="M720">
        <f t="shared" si="30"/>
        <v>3.32</v>
      </c>
      <c r="N720" t="str">
        <f t="shared" si="31"/>
        <v/>
      </c>
    </row>
    <row r="721" spans="9:14" ht="16.2" x14ac:dyDescent="0.4">
      <c r="I721" s="24" t="s">
        <v>2493</v>
      </c>
      <c r="J721" s="24" t="s">
        <v>2494</v>
      </c>
      <c r="K721" s="24" t="s">
        <v>2495</v>
      </c>
      <c r="L721" s="24">
        <v>3.39</v>
      </c>
      <c r="M721">
        <f t="shared" si="30"/>
        <v>3.39</v>
      </c>
      <c r="N721" t="str">
        <f t="shared" si="31"/>
        <v/>
      </c>
    </row>
    <row r="722" spans="9:14" ht="16.2" x14ac:dyDescent="0.4">
      <c r="I722" s="24" t="s">
        <v>2496</v>
      </c>
      <c r="J722" s="24" t="s">
        <v>2497</v>
      </c>
      <c r="K722" s="24" t="s">
        <v>2498</v>
      </c>
      <c r="L722" s="24">
        <v>3.44</v>
      </c>
      <c r="M722">
        <f t="shared" si="30"/>
        <v>3.44</v>
      </c>
      <c r="N722" t="str">
        <f t="shared" si="31"/>
        <v/>
      </c>
    </row>
    <row r="723" spans="9:14" ht="16.2" x14ac:dyDescent="0.4">
      <c r="I723" s="24" t="s">
        <v>2499</v>
      </c>
      <c r="J723" s="24" t="s">
        <v>2500</v>
      </c>
      <c r="K723" s="24" t="s">
        <v>2501</v>
      </c>
      <c r="L723" s="24">
        <v>3.67</v>
      </c>
      <c r="M723">
        <f t="shared" si="30"/>
        <v>3.67</v>
      </c>
      <c r="N723" t="str">
        <f t="shared" si="31"/>
        <v/>
      </c>
    </row>
    <row r="724" spans="9:14" ht="16.2" x14ac:dyDescent="0.4">
      <c r="I724" s="24" t="s">
        <v>2502</v>
      </c>
      <c r="J724" s="24" t="s">
        <v>2503</v>
      </c>
      <c r="K724" s="24" t="s">
        <v>824</v>
      </c>
      <c r="L724" s="24">
        <v>3.49</v>
      </c>
      <c r="M724">
        <f t="shared" si="30"/>
        <v>3.49</v>
      </c>
      <c r="N724" t="str">
        <f t="shared" si="31"/>
        <v/>
      </c>
    </row>
    <row r="725" spans="9:14" ht="16.2" x14ac:dyDescent="0.4">
      <c r="I725" s="24" t="s">
        <v>2504</v>
      </c>
      <c r="J725" s="24" t="s">
        <v>2505</v>
      </c>
      <c r="K725" s="24" t="s">
        <v>2506</v>
      </c>
      <c r="L725" s="24">
        <v>3.08</v>
      </c>
      <c r="M725">
        <f t="shared" si="30"/>
        <v>3.08</v>
      </c>
      <c r="N725" t="str">
        <f t="shared" si="31"/>
        <v/>
      </c>
    </row>
    <row r="726" spans="9:14" ht="16.2" x14ac:dyDescent="0.4">
      <c r="I726" s="24" t="s">
        <v>2507</v>
      </c>
      <c r="J726" s="24" t="s">
        <v>2508</v>
      </c>
      <c r="K726" s="24" t="s">
        <v>2509</v>
      </c>
      <c r="L726" s="24">
        <v>3.39</v>
      </c>
      <c r="M726">
        <f t="shared" si="30"/>
        <v>3.39</v>
      </c>
      <c r="N726" t="str">
        <f t="shared" si="31"/>
        <v/>
      </c>
    </row>
    <row r="727" spans="9:14" ht="16.2" x14ac:dyDescent="0.4">
      <c r="I727" s="24" t="s">
        <v>2510</v>
      </c>
      <c r="J727" s="24" t="s">
        <v>2511</v>
      </c>
      <c r="K727" s="24" t="s">
        <v>829</v>
      </c>
      <c r="L727" s="24">
        <v>3.95</v>
      </c>
      <c r="M727">
        <f t="shared" si="30"/>
        <v>3.95</v>
      </c>
      <c r="N727" t="str">
        <f t="shared" si="31"/>
        <v>FRAGILES</v>
      </c>
    </row>
    <row r="728" spans="9:14" ht="16.2" x14ac:dyDescent="0.4">
      <c r="I728" s="24" t="s">
        <v>2512</v>
      </c>
      <c r="J728" s="24" t="s">
        <v>2513</v>
      </c>
      <c r="K728" s="24" t="s">
        <v>2514</v>
      </c>
      <c r="L728" s="24">
        <v>3.83</v>
      </c>
      <c r="M728">
        <f t="shared" si="30"/>
        <v>3.83</v>
      </c>
      <c r="N728" t="str">
        <f t="shared" si="31"/>
        <v>FRAGILES</v>
      </c>
    </row>
    <row r="729" spans="9:14" ht="16.2" x14ac:dyDescent="0.4">
      <c r="I729" s="24" t="s">
        <v>2515</v>
      </c>
      <c r="J729" s="24" t="s">
        <v>2516</v>
      </c>
      <c r="K729" s="24" t="s">
        <v>2517</v>
      </c>
      <c r="L729" s="24">
        <v>2.54</v>
      </c>
      <c r="M729">
        <f t="shared" si="30"/>
        <v>2.54</v>
      </c>
      <c r="N729" t="str">
        <f t="shared" si="31"/>
        <v/>
      </c>
    </row>
    <row r="730" spans="9:14" ht="16.2" x14ac:dyDescent="0.4">
      <c r="I730" s="24" t="s">
        <v>2518</v>
      </c>
      <c r="J730" s="24" t="s">
        <v>2519</v>
      </c>
      <c r="K730" s="24" t="s">
        <v>2520</v>
      </c>
      <c r="L730" s="24">
        <v>2.83</v>
      </c>
      <c r="M730">
        <f t="shared" si="30"/>
        <v>2.83</v>
      </c>
      <c r="N730" t="str">
        <f t="shared" si="31"/>
        <v/>
      </c>
    </row>
    <row r="731" spans="9:14" ht="16.2" x14ac:dyDescent="0.4">
      <c r="I731" s="24" t="s">
        <v>2521</v>
      </c>
      <c r="J731" s="24" t="s">
        <v>2522</v>
      </c>
      <c r="K731" s="24" t="s">
        <v>2523</v>
      </c>
      <c r="L731" s="24">
        <v>3.54</v>
      </c>
      <c r="M731">
        <f t="shared" si="30"/>
        <v>3.54</v>
      </c>
      <c r="N731" t="str">
        <f t="shared" si="31"/>
        <v/>
      </c>
    </row>
    <row r="732" spans="9:14" ht="16.2" x14ac:dyDescent="0.4">
      <c r="I732" s="24" t="s">
        <v>2524</v>
      </c>
      <c r="J732" s="24" t="s">
        <v>2525</v>
      </c>
      <c r="K732" s="24" t="s">
        <v>2526</v>
      </c>
      <c r="L732" s="24">
        <v>3.29</v>
      </c>
      <c r="M732">
        <f t="shared" si="30"/>
        <v>3.29</v>
      </c>
      <c r="N732" t="str">
        <f t="shared" si="31"/>
        <v/>
      </c>
    </row>
    <row r="733" spans="9:14" ht="16.2" x14ac:dyDescent="0.4">
      <c r="I733" s="24" t="s">
        <v>2527</v>
      </c>
      <c r="J733" s="24" t="s">
        <v>2528</v>
      </c>
      <c r="K733" s="24" t="s">
        <v>2529</v>
      </c>
      <c r="L733" s="24">
        <v>2.97</v>
      </c>
      <c r="M733">
        <f t="shared" si="30"/>
        <v>2.97</v>
      </c>
      <c r="N733" t="str">
        <f t="shared" si="31"/>
        <v/>
      </c>
    </row>
    <row r="734" spans="9:14" ht="16.2" x14ac:dyDescent="0.4">
      <c r="I734" s="24" t="s">
        <v>2530</v>
      </c>
      <c r="J734" s="24" t="s">
        <v>1012</v>
      </c>
      <c r="K734" s="24" t="s">
        <v>2531</v>
      </c>
      <c r="L734" s="24">
        <v>3.34</v>
      </c>
      <c r="M734">
        <f t="shared" si="30"/>
        <v>3.34</v>
      </c>
      <c r="N734" t="str">
        <f t="shared" si="31"/>
        <v/>
      </c>
    </row>
    <row r="735" spans="9:14" ht="16.2" x14ac:dyDescent="0.4">
      <c r="I735" s="24" t="s">
        <v>2532</v>
      </c>
      <c r="J735" s="24" t="s">
        <v>2533</v>
      </c>
      <c r="K735" s="24" t="s">
        <v>2534</v>
      </c>
      <c r="L735" s="24">
        <v>2.95</v>
      </c>
      <c r="M735">
        <f t="shared" si="30"/>
        <v>2.95</v>
      </c>
      <c r="N735" t="str">
        <f t="shared" si="31"/>
        <v/>
      </c>
    </row>
    <row r="736" spans="9:14" ht="16.2" x14ac:dyDescent="0.4">
      <c r="I736" s="24" t="s">
        <v>2535</v>
      </c>
      <c r="J736" s="24" t="s">
        <v>2536</v>
      </c>
      <c r="K736" s="24" t="s">
        <v>2537</v>
      </c>
      <c r="L736" s="24">
        <v>3.87</v>
      </c>
      <c r="M736">
        <f t="shared" si="30"/>
        <v>3.87</v>
      </c>
      <c r="N736" t="str">
        <f t="shared" si="31"/>
        <v>FRAGILES</v>
      </c>
    </row>
    <row r="737" spans="9:14" ht="16.2" x14ac:dyDescent="0.4">
      <c r="I737" s="24" t="s">
        <v>2538</v>
      </c>
      <c r="J737" s="24" t="s">
        <v>2539</v>
      </c>
      <c r="K737" s="24" t="s">
        <v>2540</v>
      </c>
      <c r="L737" s="24">
        <v>3.64</v>
      </c>
      <c r="M737">
        <f t="shared" si="30"/>
        <v>3.64</v>
      </c>
      <c r="N737" t="str">
        <f t="shared" si="31"/>
        <v/>
      </c>
    </row>
    <row r="738" spans="9:14" ht="16.2" x14ac:dyDescent="0.4">
      <c r="I738" s="24" t="s">
        <v>2541</v>
      </c>
      <c r="J738" s="24" t="s">
        <v>2542</v>
      </c>
      <c r="K738" s="24" t="s">
        <v>2543</v>
      </c>
      <c r="L738" s="24">
        <v>3.23</v>
      </c>
      <c r="M738">
        <f t="shared" si="30"/>
        <v>3.23</v>
      </c>
      <c r="N738" t="str">
        <f t="shared" si="31"/>
        <v/>
      </c>
    </row>
    <row r="739" spans="9:14" ht="16.2" x14ac:dyDescent="0.4">
      <c r="I739" s="24" t="s">
        <v>2544</v>
      </c>
      <c r="J739" s="24" t="s">
        <v>2545</v>
      </c>
      <c r="K739" s="24" t="s">
        <v>2546</v>
      </c>
      <c r="L739" s="24">
        <v>3.07</v>
      </c>
      <c r="M739">
        <f t="shared" si="30"/>
        <v>3.07</v>
      </c>
      <c r="N739" t="str">
        <f t="shared" si="31"/>
        <v/>
      </c>
    </row>
    <row r="740" spans="9:14" ht="16.2" x14ac:dyDescent="0.4">
      <c r="I740" s="24" t="s">
        <v>2547</v>
      </c>
      <c r="J740" s="24" t="s">
        <v>2548</v>
      </c>
      <c r="K740" s="24" t="s">
        <v>834</v>
      </c>
      <c r="L740" s="24">
        <v>2.87</v>
      </c>
      <c r="M740">
        <f t="shared" si="30"/>
        <v>2.87</v>
      </c>
      <c r="N740" t="str">
        <f t="shared" si="31"/>
        <v/>
      </c>
    </row>
    <row r="741" spans="9:14" ht="16.2" x14ac:dyDescent="0.4">
      <c r="I741" s="24" t="s">
        <v>2549</v>
      </c>
      <c r="J741" s="24" t="s">
        <v>2550</v>
      </c>
      <c r="K741" s="24" t="s">
        <v>838</v>
      </c>
      <c r="L741" s="24">
        <v>2.88</v>
      </c>
      <c r="M741">
        <f t="shared" si="30"/>
        <v>2.88</v>
      </c>
      <c r="N741" t="str">
        <f t="shared" si="31"/>
        <v/>
      </c>
    </row>
    <row r="742" spans="9:14" ht="16.2" x14ac:dyDescent="0.4">
      <c r="I742" s="24" t="s">
        <v>2551</v>
      </c>
      <c r="J742" s="24" t="s">
        <v>2552</v>
      </c>
      <c r="K742" s="24" t="s">
        <v>842</v>
      </c>
      <c r="L742" s="24">
        <v>3.65</v>
      </c>
      <c r="M742">
        <f t="shared" si="30"/>
        <v>3.65</v>
      </c>
      <c r="N742" t="str">
        <f t="shared" si="31"/>
        <v/>
      </c>
    </row>
    <row r="743" spans="9:14" ht="16.2" x14ac:dyDescent="0.4">
      <c r="I743" s="24" t="s">
        <v>2553</v>
      </c>
      <c r="J743" s="24" t="s">
        <v>2554</v>
      </c>
      <c r="K743" s="24" t="s">
        <v>847</v>
      </c>
      <c r="L743" s="24">
        <v>2.54</v>
      </c>
      <c r="M743">
        <f t="shared" si="30"/>
        <v>2.54</v>
      </c>
      <c r="N743" t="str">
        <f t="shared" si="31"/>
        <v/>
      </c>
    </row>
    <row r="744" spans="9:14" ht="16.2" x14ac:dyDescent="0.4">
      <c r="I744" s="24" t="s">
        <v>2555</v>
      </c>
      <c r="J744" s="24" t="s">
        <v>2556</v>
      </c>
      <c r="K744" s="24" t="s">
        <v>851</v>
      </c>
      <c r="L744" s="24">
        <v>3.41</v>
      </c>
      <c r="M744">
        <f t="shared" si="30"/>
        <v>3.41</v>
      </c>
      <c r="N744" t="str">
        <f t="shared" si="31"/>
        <v/>
      </c>
    </row>
    <row r="745" spans="9:14" ht="16.2" x14ac:dyDescent="0.4">
      <c r="I745" s="24" t="s">
        <v>2557</v>
      </c>
      <c r="J745" s="24" t="s">
        <v>2558</v>
      </c>
      <c r="K745" s="24" t="s">
        <v>2559</v>
      </c>
      <c r="L745" s="24">
        <v>3.75</v>
      </c>
      <c r="M745">
        <f t="shared" si="30"/>
        <v>3.75</v>
      </c>
      <c r="N745" t="str">
        <f t="shared" si="31"/>
        <v/>
      </c>
    </row>
    <row r="746" spans="9:14" ht="16.2" x14ac:dyDescent="0.4">
      <c r="I746" s="24" t="s">
        <v>2560</v>
      </c>
      <c r="J746" s="24" t="s">
        <v>2561</v>
      </c>
      <c r="K746" s="24" t="s">
        <v>2562</v>
      </c>
      <c r="L746" s="24">
        <v>3.36</v>
      </c>
      <c r="M746">
        <f t="shared" si="30"/>
        <v>3.36</v>
      </c>
      <c r="N746" t="str">
        <f t="shared" si="31"/>
        <v/>
      </c>
    </row>
    <row r="747" spans="9:14" ht="16.2" x14ac:dyDescent="0.4">
      <c r="I747" s="24" t="s">
        <v>2563</v>
      </c>
      <c r="J747" s="24" t="s">
        <v>2564</v>
      </c>
      <c r="K747" s="24" t="s">
        <v>2565</v>
      </c>
      <c r="L747" s="24">
        <v>2.98</v>
      </c>
      <c r="M747">
        <f t="shared" si="30"/>
        <v>2.98</v>
      </c>
      <c r="N747" t="str">
        <f t="shared" si="31"/>
        <v/>
      </c>
    </row>
    <row r="748" spans="9:14" ht="16.2" x14ac:dyDescent="0.4">
      <c r="I748" s="24" t="s">
        <v>2566</v>
      </c>
      <c r="J748" s="24" t="s">
        <v>2511</v>
      </c>
      <c r="K748" s="24" t="s">
        <v>2567</v>
      </c>
      <c r="L748" s="24">
        <v>4.05</v>
      </c>
      <c r="M748">
        <f t="shared" si="30"/>
        <v>4.05</v>
      </c>
      <c r="N748" t="str">
        <f t="shared" si="31"/>
        <v>FRAGILES</v>
      </c>
    </row>
    <row r="749" spans="9:14" ht="16.2" x14ac:dyDescent="0.4">
      <c r="I749" s="24" t="s">
        <v>2568</v>
      </c>
      <c r="J749" s="24" t="s">
        <v>2569</v>
      </c>
      <c r="K749" s="24" t="s">
        <v>2570</v>
      </c>
      <c r="L749" s="24">
        <v>2.99</v>
      </c>
      <c r="M749">
        <f t="shared" si="30"/>
        <v>2.99</v>
      </c>
      <c r="N749" t="str">
        <f t="shared" si="31"/>
        <v/>
      </c>
    </row>
    <row r="750" spans="9:14" ht="16.2" x14ac:dyDescent="0.4">
      <c r="I750" s="24" t="s">
        <v>2571</v>
      </c>
      <c r="J750" s="24" t="s">
        <v>2572</v>
      </c>
      <c r="K750" s="24" t="s">
        <v>2573</v>
      </c>
      <c r="L750" s="24">
        <v>2.66</v>
      </c>
      <c r="M750">
        <f t="shared" si="30"/>
        <v>2.66</v>
      </c>
      <c r="N750" t="str">
        <f t="shared" si="31"/>
        <v/>
      </c>
    </row>
    <row r="751" spans="9:14" ht="16.2" x14ac:dyDescent="0.4">
      <c r="I751" s="24" t="s">
        <v>2574</v>
      </c>
      <c r="J751" s="24" t="s">
        <v>2575</v>
      </c>
      <c r="K751" s="24" t="s">
        <v>2576</v>
      </c>
      <c r="L751" s="24">
        <v>3.12</v>
      </c>
      <c r="M751">
        <f t="shared" si="30"/>
        <v>3.12</v>
      </c>
      <c r="N751" t="str">
        <f t="shared" si="31"/>
        <v/>
      </c>
    </row>
    <row r="752" spans="9:14" ht="16.2" x14ac:dyDescent="0.4">
      <c r="I752" s="24" t="s">
        <v>2577</v>
      </c>
      <c r="J752" s="24" t="s">
        <v>2578</v>
      </c>
      <c r="K752" s="24" t="s">
        <v>2579</v>
      </c>
      <c r="L752" s="24">
        <v>3.58</v>
      </c>
      <c r="M752">
        <f t="shared" si="30"/>
        <v>3.58</v>
      </c>
      <c r="N752" t="str">
        <f t="shared" si="31"/>
        <v/>
      </c>
    </row>
    <row r="753" spans="9:14" ht="16.2" x14ac:dyDescent="0.4">
      <c r="I753" s="24" t="s">
        <v>2580</v>
      </c>
      <c r="J753" s="24" t="s">
        <v>2581</v>
      </c>
      <c r="K753" s="24" t="s">
        <v>2582</v>
      </c>
      <c r="L753" s="24">
        <v>2.97</v>
      </c>
      <c r="M753">
        <f t="shared" si="30"/>
        <v>2.97</v>
      </c>
      <c r="N753" t="str">
        <f t="shared" si="31"/>
        <v/>
      </c>
    </row>
    <row r="754" spans="9:14" ht="16.2" x14ac:dyDescent="0.4">
      <c r="I754" s="24" t="s">
        <v>2583</v>
      </c>
      <c r="J754" s="24" t="s">
        <v>2584</v>
      </c>
      <c r="K754" s="24" t="s">
        <v>2585</v>
      </c>
      <c r="L754" s="24">
        <v>3.58</v>
      </c>
      <c r="M754">
        <f t="shared" si="30"/>
        <v>3.58</v>
      </c>
      <c r="N754" t="str">
        <f t="shared" si="31"/>
        <v/>
      </c>
    </row>
    <row r="755" spans="9:14" ht="16.2" x14ac:dyDescent="0.4">
      <c r="I755" s="24" t="s">
        <v>2586</v>
      </c>
      <c r="J755" s="24" t="s">
        <v>2587</v>
      </c>
      <c r="K755" s="24" t="s">
        <v>2588</v>
      </c>
      <c r="L755" s="24">
        <v>4.2</v>
      </c>
      <c r="M755">
        <f t="shared" si="30"/>
        <v>4.2</v>
      </c>
      <c r="N755" t="str">
        <f t="shared" si="31"/>
        <v>FRAGILES</v>
      </c>
    </row>
    <row r="756" spans="9:14" ht="16.2" x14ac:dyDescent="0.4">
      <c r="I756" s="24" t="s">
        <v>2589</v>
      </c>
      <c r="J756" s="24" t="s">
        <v>2590</v>
      </c>
      <c r="K756" s="24" t="s">
        <v>2591</v>
      </c>
      <c r="L756" s="24">
        <v>3.24</v>
      </c>
      <c r="M756">
        <f t="shared" si="30"/>
        <v>3.24</v>
      </c>
      <c r="N756" t="str">
        <f t="shared" si="31"/>
        <v/>
      </c>
    </row>
    <row r="757" spans="9:14" ht="16.2" x14ac:dyDescent="0.4">
      <c r="I757" s="24" t="s">
        <v>2592</v>
      </c>
      <c r="J757" s="24" t="s">
        <v>2593</v>
      </c>
      <c r="K757" s="24" t="s">
        <v>2594</v>
      </c>
      <c r="L757" s="24">
        <v>2.83</v>
      </c>
      <c r="M757">
        <f t="shared" si="30"/>
        <v>2.83</v>
      </c>
      <c r="N757" t="str">
        <f t="shared" si="31"/>
        <v/>
      </c>
    </row>
    <row r="758" spans="9:14" ht="16.2" x14ac:dyDescent="0.4">
      <c r="I758" s="24" t="s">
        <v>2595</v>
      </c>
      <c r="J758" s="24" t="s">
        <v>2596</v>
      </c>
      <c r="K758" s="24" t="s">
        <v>2597</v>
      </c>
      <c r="L758" s="24">
        <v>3.28</v>
      </c>
      <c r="M758">
        <f t="shared" si="30"/>
        <v>3.28</v>
      </c>
      <c r="N758" t="str">
        <f t="shared" si="31"/>
        <v/>
      </c>
    </row>
    <row r="759" spans="9:14" ht="16.2" x14ac:dyDescent="0.4">
      <c r="I759" s="24" t="s">
        <v>2598</v>
      </c>
      <c r="J759" s="24" t="s">
        <v>2599</v>
      </c>
      <c r="K759" s="24" t="s">
        <v>2600</v>
      </c>
      <c r="L759" s="24">
        <v>3.72</v>
      </c>
      <c r="M759">
        <f t="shared" si="30"/>
        <v>3.72</v>
      </c>
      <c r="N759" t="str">
        <f t="shared" si="31"/>
        <v/>
      </c>
    </row>
    <row r="760" spans="9:14" ht="16.2" x14ac:dyDescent="0.4">
      <c r="I760" s="24" t="s">
        <v>2601</v>
      </c>
      <c r="J760" s="24" t="s">
        <v>724</v>
      </c>
      <c r="K760" s="24" t="s">
        <v>2602</v>
      </c>
      <c r="L760" s="24">
        <v>2.64</v>
      </c>
      <c r="M760">
        <f t="shared" si="30"/>
        <v>2.64</v>
      </c>
      <c r="N760" t="str">
        <f t="shared" si="31"/>
        <v/>
      </c>
    </row>
    <row r="761" spans="9:14" ht="16.2" x14ac:dyDescent="0.4">
      <c r="I761" s="24" t="s">
        <v>2603</v>
      </c>
      <c r="J761" s="24" t="s">
        <v>2604</v>
      </c>
      <c r="K761" s="24" t="s">
        <v>2605</v>
      </c>
      <c r="L761" s="24">
        <v>3.88</v>
      </c>
      <c r="M761">
        <f t="shared" si="30"/>
        <v>3.88</v>
      </c>
      <c r="N761" t="str">
        <f t="shared" si="31"/>
        <v>FRAGILES</v>
      </c>
    </row>
    <row r="762" spans="9:14" ht="16.2" x14ac:dyDescent="0.4">
      <c r="I762" s="24" t="s">
        <v>2606</v>
      </c>
      <c r="J762" s="24" t="s">
        <v>2607</v>
      </c>
      <c r="K762" s="24" t="s">
        <v>856</v>
      </c>
      <c r="L762" s="24">
        <v>3.48</v>
      </c>
      <c r="M762">
        <f t="shared" si="30"/>
        <v>3.48</v>
      </c>
      <c r="N762" t="str">
        <f t="shared" si="31"/>
        <v/>
      </c>
    </row>
    <row r="763" spans="9:14" ht="16.2" x14ac:dyDescent="0.4">
      <c r="I763" s="24" t="s">
        <v>2608</v>
      </c>
      <c r="J763" s="24" t="s">
        <v>2609</v>
      </c>
      <c r="K763" s="24" t="s">
        <v>2610</v>
      </c>
      <c r="L763" s="24">
        <v>3.13</v>
      </c>
      <c r="M763">
        <f t="shared" si="30"/>
        <v>3.13</v>
      </c>
      <c r="N763" t="str">
        <f t="shared" si="31"/>
        <v/>
      </c>
    </row>
    <row r="764" spans="9:14" ht="16.2" x14ac:dyDescent="0.4">
      <c r="I764" s="24" t="s">
        <v>2611</v>
      </c>
      <c r="J764" s="24" t="s">
        <v>2612</v>
      </c>
      <c r="K764" s="24" t="s">
        <v>2613</v>
      </c>
      <c r="L764" s="24">
        <v>2.87</v>
      </c>
      <c r="M764">
        <f t="shared" si="30"/>
        <v>2.87</v>
      </c>
      <c r="N764" t="str">
        <f t="shared" si="31"/>
        <v/>
      </c>
    </row>
    <row r="765" spans="9:14" ht="16.2" x14ac:dyDescent="0.4">
      <c r="I765" s="24" t="s">
        <v>2614</v>
      </c>
      <c r="J765" s="24" t="s">
        <v>2615</v>
      </c>
      <c r="K765" s="24" t="s">
        <v>2616</v>
      </c>
      <c r="L765" s="24">
        <v>3.28</v>
      </c>
      <c r="M765">
        <f t="shared" si="30"/>
        <v>3.28</v>
      </c>
      <c r="N765" t="str">
        <f t="shared" si="31"/>
        <v/>
      </c>
    </row>
    <row r="766" spans="9:14" ht="16.2" x14ac:dyDescent="0.4">
      <c r="I766" s="24" t="s">
        <v>2617</v>
      </c>
      <c r="J766" s="24" t="s">
        <v>2618</v>
      </c>
      <c r="K766" s="24" t="s">
        <v>2619</v>
      </c>
      <c r="L766" s="24">
        <v>2.96</v>
      </c>
      <c r="M766">
        <f t="shared" si="30"/>
        <v>2.96</v>
      </c>
      <c r="N766" t="str">
        <f t="shared" si="31"/>
        <v/>
      </c>
    </row>
    <row r="767" spans="9:14" ht="16.2" x14ac:dyDescent="0.4">
      <c r="I767" s="24" t="s">
        <v>2620</v>
      </c>
      <c r="J767" s="24" t="s">
        <v>2621</v>
      </c>
      <c r="K767" s="24" t="s">
        <v>2622</v>
      </c>
      <c r="L767" s="24">
        <v>2.89</v>
      </c>
      <c r="M767">
        <f t="shared" si="30"/>
        <v>2.89</v>
      </c>
      <c r="N767" t="str">
        <f t="shared" si="31"/>
        <v/>
      </c>
    </row>
    <row r="768" spans="9:14" ht="16.2" x14ac:dyDescent="0.4">
      <c r="I768" s="24" t="s">
        <v>2623</v>
      </c>
      <c r="J768" s="24" t="s">
        <v>2624</v>
      </c>
      <c r="K768" s="24" t="s">
        <v>2625</v>
      </c>
      <c r="L768" s="24">
        <v>3.81</v>
      </c>
      <c r="M768">
        <f t="shared" si="30"/>
        <v>3.81</v>
      </c>
      <c r="N768" t="str">
        <f t="shared" si="31"/>
        <v>FRAGILES</v>
      </c>
    </row>
    <row r="769" spans="9:14" ht="16.2" x14ac:dyDescent="0.4">
      <c r="I769" s="24" t="s">
        <v>2626</v>
      </c>
      <c r="J769" s="24" t="s">
        <v>2627</v>
      </c>
      <c r="K769" s="24" t="s">
        <v>2628</v>
      </c>
      <c r="L769" s="24">
        <v>2.8</v>
      </c>
      <c r="M769">
        <f t="shared" si="30"/>
        <v>2.8</v>
      </c>
      <c r="N769" t="str">
        <f t="shared" si="31"/>
        <v/>
      </c>
    </row>
    <row r="770" spans="9:14" ht="16.2" x14ac:dyDescent="0.4">
      <c r="I770" s="24" t="s">
        <v>2629</v>
      </c>
      <c r="J770" s="24" t="s">
        <v>2630</v>
      </c>
      <c r="K770" s="24" t="s">
        <v>2631</v>
      </c>
      <c r="L770" s="24">
        <v>3.16</v>
      </c>
      <c r="M770">
        <f t="shared" si="30"/>
        <v>3.16</v>
      </c>
      <c r="N770" t="str">
        <f t="shared" si="31"/>
        <v/>
      </c>
    </row>
    <row r="771" spans="9:14" ht="16.2" x14ac:dyDescent="0.4">
      <c r="I771" s="24" t="s">
        <v>2632</v>
      </c>
      <c r="J771" s="24" t="s">
        <v>2633</v>
      </c>
      <c r="K771" s="24" t="s">
        <v>2634</v>
      </c>
      <c r="L771" s="24">
        <v>3.44</v>
      </c>
      <c r="M771">
        <f t="shared" si="30"/>
        <v>3.44</v>
      </c>
      <c r="N771" t="str">
        <f t="shared" si="31"/>
        <v/>
      </c>
    </row>
    <row r="772" spans="9:14" ht="16.2" x14ac:dyDescent="0.4">
      <c r="I772" s="24" t="s">
        <v>2635</v>
      </c>
      <c r="J772" s="24" t="s">
        <v>2636</v>
      </c>
      <c r="K772" s="24" t="s">
        <v>2637</v>
      </c>
      <c r="L772" s="24">
        <v>3.69</v>
      </c>
      <c r="M772">
        <f t="shared" ref="M772:M835" si="32">L772+0</f>
        <v>3.69</v>
      </c>
      <c r="N772" t="str">
        <f t="shared" ref="N772:N835" si="33">IF(M772&gt;$M$1,"FRAGILES","")</f>
        <v/>
      </c>
    </row>
    <row r="773" spans="9:14" ht="16.2" x14ac:dyDescent="0.4">
      <c r="I773" s="24" t="s">
        <v>2638</v>
      </c>
      <c r="J773" s="24" t="s">
        <v>2639</v>
      </c>
      <c r="K773" s="24" t="s">
        <v>2640</v>
      </c>
      <c r="L773" s="24">
        <v>3.02</v>
      </c>
      <c r="M773">
        <f t="shared" si="32"/>
        <v>3.02</v>
      </c>
      <c r="N773" t="str">
        <f t="shared" si="33"/>
        <v/>
      </c>
    </row>
    <row r="774" spans="9:14" ht="16.2" x14ac:dyDescent="0.4">
      <c r="I774" s="24" t="s">
        <v>2641</v>
      </c>
      <c r="J774" s="24" t="s">
        <v>2642</v>
      </c>
      <c r="K774" s="24" t="s">
        <v>2643</v>
      </c>
      <c r="L774" s="24">
        <v>3.76</v>
      </c>
      <c r="M774">
        <f t="shared" si="32"/>
        <v>3.76</v>
      </c>
      <c r="N774" t="str">
        <f t="shared" si="33"/>
        <v/>
      </c>
    </row>
    <row r="775" spans="9:14" ht="16.2" x14ac:dyDescent="0.4">
      <c r="I775" s="24" t="s">
        <v>2644</v>
      </c>
      <c r="J775" s="24" t="s">
        <v>2645</v>
      </c>
      <c r="K775" s="24" t="s">
        <v>2646</v>
      </c>
      <c r="L775" s="24">
        <v>3.22</v>
      </c>
      <c r="M775">
        <f t="shared" si="32"/>
        <v>3.22</v>
      </c>
      <c r="N775" t="str">
        <f t="shared" si="33"/>
        <v/>
      </c>
    </row>
    <row r="776" spans="9:14" ht="16.2" x14ac:dyDescent="0.4">
      <c r="I776" s="24" t="s">
        <v>2647</v>
      </c>
      <c r="J776" s="24" t="s">
        <v>2648</v>
      </c>
      <c r="K776" s="24" t="s">
        <v>2649</v>
      </c>
      <c r="L776" s="24">
        <v>2.85</v>
      </c>
      <c r="M776">
        <f t="shared" si="32"/>
        <v>2.85</v>
      </c>
      <c r="N776" t="str">
        <f t="shared" si="33"/>
        <v/>
      </c>
    </row>
    <row r="777" spans="9:14" ht="16.2" x14ac:dyDescent="0.4">
      <c r="I777" s="24" t="s">
        <v>2650</v>
      </c>
      <c r="J777" s="24" t="s">
        <v>2651</v>
      </c>
      <c r="K777" s="24" t="s">
        <v>2652</v>
      </c>
      <c r="L777" s="24">
        <v>3.05</v>
      </c>
      <c r="M777">
        <f t="shared" si="32"/>
        <v>3.05</v>
      </c>
      <c r="N777" t="str">
        <f t="shared" si="33"/>
        <v/>
      </c>
    </row>
    <row r="778" spans="9:14" ht="16.2" x14ac:dyDescent="0.4">
      <c r="I778" s="24" t="s">
        <v>2653</v>
      </c>
      <c r="J778" s="24" t="s">
        <v>2654</v>
      </c>
      <c r="K778" s="24" t="s">
        <v>2655</v>
      </c>
      <c r="L778" s="24">
        <v>3.99</v>
      </c>
      <c r="M778">
        <f t="shared" si="32"/>
        <v>3.99</v>
      </c>
      <c r="N778" t="str">
        <f t="shared" si="33"/>
        <v>FRAGILES</v>
      </c>
    </row>
    <row r="779" spans="9:14" ht="16.2" x14ac:dyDescent="0.4">
      <c r="I779" s="24" t="s">
        <v>2656</v>
      </c>
      <c r="J779" s="24" t="s">
        <v>2657</v>
      </c>
      <c r="K779" s="24" t="s">
        <v>2658</v>
      </c>
      <c r="L779" s="24">
        <v>3.21</v>
      </c>
      <c r="M779">
        <f t="shared" si="32"/>
        <v>3.21</v>
      </c>
      <c r="N779" t="str">
        <f t="shared" si="33"/>
        <v/>
      </c>
    </row>
    <row r="780" spans="9:14" ht="16.2" x14ac:dyDescent="0.4">
      <c r="I780" s="24" t="s">
        <v>2659</v>
      </c>
      <c r="J780" s="24" t="s">
        <v>2660</v>
      </c>
      <c r="K780" s="24" t="s">
        <v>2661</v>
      </c>
      <c r="L780" s="24">
        <v>3.06</v>
      </c>
      <c r="M780">
        <f t="shared" si="32"/>
        <v>3.06</v>
      </c>
      <c r="N780" t="str">
        <f t="shared" si="33"/>
        <v/>
      </c>
    </row>
    <row r="781" spans="9:14" ht="16.2" x14ac:dyDescent="0.4">
      <c r="I781" s="24" t="s">
        <v>2662</v>
      </c>
      <c r="J781" s="24" t="s">
        <v>2663</v>
      </c>
      <c r="K781" s="24" t="s">
        <v>2664</v>
      </c>
      <c r="L781" s="24">
        <v>2.99</v>
      </c>
      <c r="M781">
        <f t="shared" si="32"/>
        <v>2.99</v>
      </c>
      <c r="N781" t="str">
        <f t="shared" si="33"/>
        <v/>
      </c>
    </row>
    <row r="782" spans="9:14" ht="16.2" x14ac:dyDescent="0.4">
      <c r="I782" s="24" t="s">
        <v>2665</v>
      </c>
      <c r="J782" s="24" t="s">
        <v>2666</v>
      </c>
      <c r="K782" s="24" t="s">
        <v>2667</v>
      </c>
      <c r="L782" s="24">
        <v>3.05</v>
      </c>
      <c r="M782">
        <f t="shared" si="32"/>
        <v>3.05</v>
      </c>
      <c r="N782" t="str">
        <f t="shared" si="33"/>
        <v/>
      </c>
    </row>
    <row r="783" spans="9:14" ht="16.2" x14ac:dyDescent="0.4">
      <c r="I783" s="24" t="s">
        <v>2668</v>
      </c>
      <c r="J783" s="24" t="s">
        <v>1829</v>
      </c>
      <c r="K783" s="24" t="s">
        <v>2669</v>
      </c>
      <c r="L783" s="24">
        <v>4.22</v>
      </c>
      <c r="M783">
        <f t="shared" si="32"/>
        <v>4.22</v>
      </c>
      <c r="N783" t="str">
        <f t="shared" si="33"/>
        <v>FRAGILES</v>
      </c>
    </row>
    <row r="784" spans="9:14" ht="16.2" x14ac:dyDescent="0.4">
      <c r="I784" s="24" t="s">
        <v>2670</v>
      </c>
      <c r="J784" s="24" t="s">
        <v>2671</v>
      </c>
      <c r="K784" s="24" t="s">
        <v>2672</v>
      </c>
      <c r="L784" s="24">
        <v>3.41</v>
      </c>
      <c r="M784">
        <f t="shared" si="32"/>
        <v>3.41</v>
      </c>
      <c r="N784" t="str">
        <f t="shared" si="33"/>
        <v/>
      </c>
    </row>
    <row r="785" spans="9:14" ht="16.2" x14ac:dyDescent="0.4">
      <c r="I785" s="24" t="s">
        <v>2673</v>
      </c>
      <c r="J785" s="24" t="s">
        <v>2674</v>
      </c>
      <c r="K785" s="24" t="s">
        <v>861</v>
      </c>
      <c r="L785" s="24">
        <v>2.35</v>
      </c>
      <c r="M785">
        <f t="shared" si="32"/>
        <v>2.35</v>
      </c>
      <c r="N785" t="str">
        <f t="shared" si="33"/>
        <v/>
      </c>
    </row>
    <row r="786" spans="9:14" ht="16.2" x14ac:dyDescent="0.4">
      <c r="I786" s="24" t="s">
        <v>2675</v>
      </c>
      <c r="J786" s="24" t="s">
        <v>2676</v>
      </c>
      <c r="K786" s="24" t="s">
        <v>2677</v>
      </c>
      <c r="L786" s="24">
        <v>3.43</v>
      </c>
      <c r="M786">
        <f t="shared" si="32"/>
        <v>3.43</v>
      </c>
      <c r="N786" t="str">
        <f t="shared" si="33"/>
        <v/>
      </c>
    </row>
    <row r="787" spans="9:14" ht="16.2" x14ac:dyDescent="0.4">
      <c r="I787" s="24" t="s">
        <v>2678</v>
      </c>
      <c r="J787" s="24" t="s">
        <v>2679</v>
      </c>
      <c r="K787" s="24" t="s">
        <v>2680</v>
      </c>
      <c r="L787" s="24">
        <v>4.95</v>
      </c>
      <c r="M787">
        <f t="shared" si="32"/>
        <v>4.95</v>
      </c>
      <c r="N787" t="str">
        <f t="shared" si="33"/>
        <v>FRAGILES</v>
      </c>
    </row>
    <row r="788" spans="9:14" ht="16.2" x14ac:dyDescent="0.4">
      <c r="I788" s="24" t="s">
        <v>2681</v>
      </c>
      <c r="J788" s="24" t="s">
        <v>2682</v>
      </c>
      <c r="K788" s="24" t="s">
        <v>2683</v>
      </c>
      <c r="L788" s="24">
        <v>3.38</v>
      </c>
      <c r="M788">
        <f t="shared" si="32"/>
        <v>3.38</v>
      </c>
      <c r="N788" t="str">
        <f t="shared" si="33"/>
        <v/>
      </c>
    </row>
    <row r="789" spans="9:14" ht="16.2" x14ac:dyDescent="0.4">
      <c r="I789" s="24" t="s">
        <v>2684</v>
      </c>
      <c r="J789" s="24" t="s">
        <v>2685</v>
      </c>
      <c r="K789" s="24" t="s">
        <v>2686</v>
      </c>
      <c r="L789" s="24">
        <v>3.43</v>
      </c>
      <c r="M789">
        <f t="shared" si="32"/>
        <v>3.43</v>
      </c>
      <c r="N789" t="str">
        <f t="shared" si="33"/>
        <v/>
      </c>
    </row>
    <row r="790" spans="9:14" ht="16.2" x14ac:dyDescent="0.4">
      <c r="I790" s="24" t="s">
        <v>2687</v>
      </c>
      <c r="J790" s="24" t="s">
        <v>2688</v>
      </c>
      <c r="K790" s="24" t="s">
        <v>2689</v>
      </c>
      <c r="L790" s="24">
        <v>3.5</v>
      </c>
      <c r="M790">
        <f t="shared" si="32"/>
        <v>3.5</v>
      </c>
      <c r="N790" t="str">
        <f t="shared" si="33"/>
        <v/>
      </c>
    </row>
    <row r="791" spans="9:14" ht="16.2" x14ac:dyDescent="0.4">
      <c r="I791" s="24" t="s">
        <v>2690</v>
      </c>
      <c r="J791" s="24" t="s">
        <v>2691</v>
      </c>
      <c r="K791" s="24" t="s">
        <v>2692</v>
      </c>
      <c r="L791" s="24">
        <v>3</v>
      </c>
      <c r="M791">
        <f t="shared" si="32"/>
        <v>3</v>
      </c>
      <c r="N791" t="str">
        <f t="shared" si="33"/>
        <v/>
      </c>
    </row>
    <row r="792" spans="9:14" ht="16.2" x14ac:dyDescent="0.4">
      <c r="I792" s="24" t="s">
        <v>2693</v>
      </c>
      <c r="J792" s="24" t="s">
        <v>2694</v>
      </c>
      <c r="K792" s="24" t="s">
        <v>2695</v>
      </c>
      <c r="L792" s="24">
        <v>3.55</v>
      </c>
      <c r="M792">
        <f t="shared" si="32"/>
        <v>3.55</v>
      </c>
      <c r="N792" t="str">
        <f t="shared" si="33"/>
        <v/>
      </c>
    </row>
    <row r="793" spans="9:14" ht="16.2" x14ac:dyDescent="0.4">
      <c r="I793" s="24" t="s">
        <v>2696</v>
      </c>
      <c r="J793" s="24" t="s">
        <v>2697</v>
      </c>
      <c r="K793" s="24" t="s">
        <v>2698</v>
      </c>
      <c r="L793" s="24">
        <v>2.92</v>
      </c>
      <c r="M793">
        <f t="shared" si="32"/>
        <v>2.92</v>
      </c>
      <c r="N793" t="str">
        <f t="shared" si="33"/>
        <v/>
      </c>
    </row>
    <row r="794" spans="9:14" ht="16.2" x14ac:dyDescent="0.4">
      <c r="I794" s="24" t="s">
        <v>2699</v>
      </c>
      <c r="J794" s="24" t="s">
        <v>2700</v>
      </c>
      <c r="K794" s="24" t="s">
        <v>2701</v>
      </c>
      <c r="L794" s="24">
        <v>3.36</v>
      </c>
      <c r="M794">
        <f t="shared" si="32"/>
        <v>3.36</v>
      </c>
      <c r="N794" t="str">
        <f t="shared" si="33"/>
        <v/>
      </c>
    </row>
    <row r="795" spans="9:14" ht="16.2" x14ac:dyDescent="0.4">
      <c r="I795" s="24" t="s">
        <v>2702</v>
      </c>
      <c r="J795" s="24" t="s">
        <v>2703</v>
      </c>
      <c r="K795" s="24" t="s">
        <v>866</v>
      </c>
      <c r="L795" s="24">
        <v>3.35</v>
      </c>
      <c r="M795">
        <f t="shared" si="32"/>
        <v>3.35</v>
      </c>
      <c r="N795" t="str">
        <f t="shared" si="33"/>
        <v/>
      </c>
    </row>
    <row r="796" spans="9:14" ht="16.2" x14ac:dyDescent="0.4">
      <c r="I796" s="24" t="s">
        <v>2704</v>
      </c>
      <c r="J796" s="24" t="s">
        <v>2705</v>
      </c>
      <c r="K796" s="24" t="s">
        <v>871</v>
      </c>
      <c r="L796" s="24">
        <v>2.84</v>
      </c>
      <c r="M796">
        <f t="shared" si="32"/>
        <v>2.84</v>
      </c>
      <c r="N796" t="str">
        <f t="shared" si="33"/>
        <v/>
      </c>
    </row>
    <row r="797" spans="9:14" ht="16.2" x14ac:dyDescent="0.4">
      <c r="I797" s="24" t="s">
        <v>2704</v>
      </c>
      <c r="J797" s="24" t="s">
        <v>869</v>
      </c>
      <c r="K797" s="24" t="s">
        <v>2706</v>
      </c>
      <c r="L797" s="24">
        <v>3.58</v>
      </c>
      <c r="M797">
        <f t="shared" si="32"/>
        <v>3.58</v>
      </c>
      <c r="N797" t="str">
        <f t="shared" si="33"/>
        <v/>
      </c>
    </row>
    <row r="798" spans="9:14" ht="16.2" x14ac:dyDescent="0.4">
      <c r="I798" s="24" t="s">
        <v>2707</v>
      </c>
      <c r="J798" s="24" t="s">
        <v>2708</v>
      </c>
      <c r="K798" s="24" t="s">
        <v>2709</v>
      </c>
      <c r="L798" s="24">
        <v>3.2</v>
      </c>
      <c r="M798">
        <f t="shared" si="32"/>
        <v>3.2</v>
      </c>
      <c r="N798" t="str">
        <f t="shared" si="33"/>
        <v/>
      </c>
    </row>
    <row r="799" spans="9:14" ht="16.2" x14ac:dyDescent="0.4">
      <c r="I799" s="24" t="s">
        <v>2710</v>
      </c>
      <c r="J799" s="24" t="s">
        <v>2711</v>
      </c>
      <c r="K799" s="24" t="s">
        <v>2712</v>
      </c>
      <c r="L799" s="24">
        <v>3.28</v>
      </c>
      <c r="M799">
        <f t="shared" si="32"/>
        <v>3.28</v>
      </c>
      <c r="N799" t="str">
        <f t="shared" si="33"/>
        <v/>
      </c>
    </row>
    <row r="800" spans="9:14" ht="16.2" x14ac:dyDescent="0.4">
      <c r="I800" s="24" t="s">
        <v>2713</v>
      </c>
      <c r="J800" s="24" t="s">
        <v>2450</v>
      </c>
      <c r="K800" s="24" t="s">
        <v>2714</v>
      </c>
      <c r="L800" s="24">
        <v>3.04</v>
      </c>
      <c r="M800">
        <f t="shared" si="32"/>
        <v>3.04</v>
      </c>
      <c r="N800" t="str">
        <f t="shared" si="33"/>
        <v/>
      </c>
    </row>
    <row r="801" spans="9:14" ht="16.2" x14ac:dyDescent="0.4">
      <c r="I801" s="24" t="s">
        <v>2715</v>
      </c>
      <c r="J801" s="24" t="s">
        <v>2716</v>
      </c>
      <c r="K801" s="24" t="s">
        <v>2717</v>
      </c>
      <c r="L801" s="24">
        <v>2.59</v>
      </c>
      <c r="M801">
        <f t="shared" si="32"/>
        <v>2.59</v>
      </c>
      <c r="N801" t="str">
        <f t="shared" si="33"/>
        <v/>
      </c>
    </row>
    <row r="802" spans="9:14" ht="16.2" x14ac:dyDescent="0.4">
      <c r="I802" s="24" t="s">
        <v>2718</v>
      </c>
      <c r="J802" s="24" t="s">
        <v>2719</v>
      </c>
      <c r="K802" s="24" t="s">
        <v>2720</v>
      </c>
      <c r="L802" s="24">
        <v>3.35</v>
      </c>
      <c r="M802">
        <f t="shared" si="32"/>
        <v>3.35</v>
      </c>
      <c r="N802" t="str">
        <f t="shared" si="33"/>
        <v/>
      </c>
    </row>
    <row r="803" spans="9:14" ht="16.2" x14ac:dyDescent="0.4">
      <c r="I803" s="24" t="s">
        <v>2721</v>
      </c>
      <c r="J803" s="24" t="s">
        <v>2722</v>
      </c>
      <c r="K803" s="24" t="s">
        <v>2723</v>
      </c>
      <c r="L803" s="24">
        <v>3.33</v>
      </c>
      <c r="M803">
        <f t="shared" si="32"/>
        <v>3.33</v>
      </c>
      <c r="N803" t="str">
        <f t="shared" si="33"/>
        <v/>
      </c>
    </row>
    <row r="804" spans="9:14" ht="16.2" x14ac:dyDescent="0.4">
      <c r="I804" s="24" t="s">
        <v>2724</v>
      </c>
      <c r="J804" s="24" t="s">
        <v>2725</v>
      </c>
      <c r="K804" s="24" t="s">
        <v>2726</v>
      </c>
      <c r="L804" s="24">
        <v>3.06</v>
      </c>
      <c r="M804">
        <f t="shared" si="32"/>
        <v>3.06</v>
      </c>
      <c r="N804" t="str">
        <f t="shared" si="33"/>
        <v/>
      </c>
    </row>
    <row r="805" spans="9:14" ht="16.2" x14ac:dyDescent="0.4">
      <c r="I805" s="24" t="s">
        <v>2727</v>
      </c>
      <c r="J805" s="24" t="s">
        <v>2728</v>
      </c>
      <c r="K805" s="24" t="s">
        <v>2729</v>
      </c>
      <c r="L805" s="24">
        <v>3.26</v>
      </c>
      <c r="M805">
        <f t="shared" si="32"/>
        <v>3.26</v>
      </c>
      <c r="N805" t="str">
        <f t="shared" si="33"/>
        <v/>
      </c>
    </row>
    <row r="806" spans="9:14" ht="16.2" x14ac:dyDescent="0.4">
      <c r="I806" s="24" t="s">
        <v>2730</v>
      </c>
      <c r="J806" s="24" t="s">
        <v>2731</v>
      </c>
      <c r="K806" s="24" t="s">
        <v>2732</v>
      </c>
      <c r="L806" s="24">
        <v>3.54</v>
      </c>
      <c r="M806">
        <f t="shared" si="32"/>
        <v>3.54</v>
      </c>
      <c r="N806" t="str">
        <f t="shared" si="33"/>
        <v/>
      </c>
    </row>
    <row r="807" spans="9:14" ht="16.2" x14ac:dyDescent="0.4">
      <c r="I807" s="24" t="s">
        <v>2733</v>
      </c>
      <c r="J807" s="24" t="s">
        <v>2734</v>
      </c>
      <c r="K807" s="24" t="s">
        <v>2735</v>
      </c>
      <c r="L807" s="24">
        <v>4.05</v>
      </c>
      <c r="M807">
        <f t="shared" si="32"/>
        <v>4.05</v>
      </c>
      <c r="N807" t="str">
        <f t="shared" si="33"/>
        <v>FRAGILES</v>
      </c>
    </row>
    <row r="808" spans="9:14" ht="16.2" x14ac:dyDescent="0.4">
      <c r="I808" s="24" t="s">
        <v>2736</v>
      </c>
      <c r="J808" s="24" t="s">
        <v>2737</v>
      </c>
      <c r="K808" s="24" t="s">
        <v>2738</v>
      </c>
      <c r="L808" s="24">
        <v>2.99</v>
      </c>
      <c r="M808">
        <f t="shared" si="32"/>
        <v>2.99</v>
      </c>
      <c r="N808" t="str">
        <f t="shared" si="33"/>
        <v/>
      </c>
    </row>
    <row r="809" spans="9:14" ht="16.2" x14ac:dyDescent="0.4">
      <c r="I809" s="24" t="s">
        <v>2739</v>
      </c>
      <c r="J809" s="24" t="s">
        <v>987</v>
      </c>
      <c r="K809" s="24" t="s">
        <v>2740</v>
      </c>
      <c r="L809" s="24">
        <v>3.69</v>
      </c>
      <c r="M809">
        <f t="shared" si="32"/>
        <v>3.69</v>
      </c>
      <c r="N809" t="str">
        <f t="shared" si="33"/>
        <v/>
      </c>
    </row>
    <row r="810" spans="9:14" ht="16.2" x14ac:dyDescent="0.4">
      <c r="I810" s="24" t="s">
        <v>2741</v>
      </c>
      <c r="J810" s="24" t="s">
        <v>2742</v>
      </c>
      <c r="K810" s="24" t="s">
        <v>2743</v>
      </c>
      <c r="L810" s="24">
        <v>4.1500000000000004</v>
      </c>
      <c r="M810">
        <f t="shared" si="32"/>
        <v>4.1500000000000004</v>
      </c>
      <c r="N810" t="str">
        <f t="shared" si="33"/>
        <v>FRAGILES</v>
      </c>
    </row>
    <row r="811" spans="9:14" ht="16.2" x14ac:dyDescent="0.4">
      <c r="I811" s="24" t="s">
        <v>2744</v>
      </c>
      <c r="J811" s="24" t="s">
        <v>68</v>
      </c>
      <c r="K811" s="24" t="s">
        <v>2745</v>
      </c>
      <c r="L811" s="24">
        <v>3.64</v>
      </c>
      <c r="M811">
        <f t="shared" si="32"/>
        <v>3.64</v>
      </c>
      <c r="N811" t="str">
        <f t="shared" si="33"/>
        <v/>
      </c>
    </row>
    <row r="812" spans="9:14" ht="16.2" x14ac:dyDescent="0.4">
      <c r="I812" s="24" t="s">
        <v>2746</v>
      </c>
      <c r="J812" s="24" t="s">
        <v>2747</v>
      </c>
      <c r="K812" s="24" t="s">
        <v>2748</v>
      </c>
      <c r="L812" s="24">
        <v>2.57</v>
      </c>
      <c r="M812">
        <f t="shared" si="32"/>
        <v>2.57</v>
      </c>
      <c r="N812" t="str">
        <f t="shared" si="33"/>
        <v/>
      </c>
    </row>
    <row r="813" spans="9:14" ht="16.2" x14ac:dyDescent="0.4">
      <c r="I813" s="24" t="s">
        <v>2749</v>
      </c>
      <c r="J813" s="24" t="s">
        <v>2750</v>
      </c>
      <c r="K813" s="24" t="s">
        <v>2751</v>
      </c>
      <c r="L813" s="24">
        <v>4.3</v>
      </c>
      <c r="M813">
        <f t="shared" si="32"/>
        <v>4.3</v>
      </c>
      <c r="N813" t="str">
        <f t="shared" si="33"/>
        <v>FRAGILES</v>
      </c>
    </row>
    <row r="814" spans="9:14" ht="16.2" x14ac:dyDescent="0.4">
      <c r="I814" s="24" t="s">
        <v>2752</v>
      </c>
      <c r="J814" s="24" t="s">
        <v>2753</v>
      </c>
      <c r="K814" s="24" t="s">
        <v>876</v>
      </c>
      <c r="L814" s="24">
        <v>4.22</v>
      </c>
      <c r="M814">
        <f t="shared" si="32"/>
        <v>4.22</v>
      </c>
      <c r="N814" t="str">
        <f t="shared" si="33"/>
        <v>FRAGILES</v>
      </c>
    </row>
    <row r="815" spans="9:14" ht="16.2" x14ac:dyDescent="0.4">
      <c r="I815" s="24" t="s">
        <v>2754</v>
      </c>
      <c r="J815" s="24" t="s">
        <v>2755</v>
      </c>
      <c r="K815" s="24" t="s">
        <v>2756</v>
      </c>
      <c r="L815" s="24">
        <v>2.91</v>
      </c>
      <c r="M815">
        <f t="shared" si="32"/>
        <v>2.91</v>
      </c>
      <c r="N815" t="str">
        <f t="shared" si="33"/>
        <v/>
      </c>
    </row>
    <row r="816" spans="9:14" ht="16.2" x14ac:dyDescent="0.4">
      <c r="I816" s="24" t="s">
        <v>2757</v>
      </c>
      <c r="J816" s="24" t="s">
        <v>2758</v>
      </c>
      <c r="K816" s="24" t="s">
        <v>2759</v>
      </c>
      <c r="L816" s="24">
        <v>3.25</v>
      </c>
      <c r="M816">
        <f t="shared" si="32"/>
        <v>3.25</v>
      </c>
      <c r="N816" t="str">
        <f t="shared" si="33"/>
        <v/>
      </c>
    </row>
    <row r="817" spans="9:14" ht="16.2" x14ac:dyDescent="0.4">
      <c r="I817" s="24" t="s">
        <v>2760</v>
      </c>
      <c r="J817" s="24" t="s">
        <v>2761</v>
      </c>
      <c r="K817" s="24" t="s">
        <v>2762</v>
      </c>
      <c r="L817" s="24">
        <v>2.93</v>
      </c>
      <c r="M817">
        <f t="shared" si="32"/>
        <v>2.93</v>
      </c>
      <c r="N817" t="str">
        <f t="shared" si="33"/>
        <v/>
      </c>
    </row>
    <row r="818" spans="9:14" ht="16.2" x14ac:dyDescent="0.4">
      <c r="I818" s="24" t="s">
        <v>2763</v>
      </c>
      <c r="J818" s="24" t="s">
        <v>2148</v>
      </c>
      <c r="K818" s="24" t="s">
        <v>2764</v>
      </c>
      <c r="L818" s="24">
        <v>3.5</v>
      </c>
      <c r="M818">
        <f t="shared" si="32"/>
        <v>3.5</v>
      </c>
      <c r="N818" t="str">
        <f t="shared" si="33"/>
        <v/>
      </c>
    </row>
    <row r="819" spans="9:14" ht="16.2" x14ac:dyDescent="0.4">
      <c r="I819" s="24" t="s">
        <v>2765</v>
      </c>
      <c r="J819" s="24" t="s">
        <v>212</v>
      </c>
      <c r="K819" s="24" t="s">
        <v>2766</v>
      </c>
      <c r="L819" s="24">
        <v>3.05</v>
      </c>
      <c r="M819">
        <f t="shared" si="32"/>
        <v>3.05</v>
      </c>
      <c r="N819" t="str">
        <f t="shared" si="33"/>
        <v/>
      </c>
    </row>
    <row r="820" spans="9:14" ht="16.2" x14ac:dyDescent="0.4">
      <c r="I820" s="24" t="s">
        <v>2767</v>
      </c>
      <c r="J820" s="24" t="s">
        <v>2768</v>
      </c>
      <c r="K820" s="24" t="s">
        <v>2769</v>
      </c>
      <c r="L820" s="24">
        <v>3.15</v>
      </c>
      <c r="M820">
        <f t="shared" si="32"/>
        <v>3.15</v>
      </c>
      <c r="N820" t="str">
        <f t="shared" si="33"/>
        <v/>
      </c>
    </row>
    <row r="821" spans="9:14" ht="16.2" x14ac:dyDescent="0.4">
      <c r="I821" s="24" t="s">
        <v>2770</v>
      </c>
      <c r="J821" s="24" t="s">
        <v>2508</v>
      </c>
      <c r="K821" s="24" t="s">
        <v>2771</v>
      </c>
      <c r="L821" s="24">
        <v>3.6</v>
      </c>
      <c r="M821">
        <f t="shared" si="32"/>
        <v>3.6</v>
      </c>
      <c r="N821" t="str">
        <f t="shared" si="33"/>
        <v/>
      </c>
    </row>
    <row r="822" spans="9:14" ht="16.2" x14ac:dyDescent="0.4">
      <c r="I822" s="24" t="s">
        <v>2772</v>
      </c>
      <c r="J822" s="24" t="s">
        <v>2773</v>
      </c>
      <c r="K822" s="24" t="s">
        <v>2774</v>
      </c>
      <c r="L822" s="24">
        <v>3.99</v>
      </c>
      <c r="M822">
        <f t="shared" si="32"/>
        <v>3.99</v>
      </c>
      <c r="N822" t="str">
        <f t="shared" si="33"/>
        <v>FRAGILES</v>
      </c>
    </row>
    <row r="823" spans="9:14" ht="16.2" x14ac:dyDescent="0.4">
      <c r="I823" s="24" t="s">
        <v>2775</v>
      </c>
      <c r="J823" s="24" t="s">
        <v>2776</v>
      </c>
      <c r="K823" s="24" t="s">
        <v>2777</v>
      </c>
      <c r="L823" s="24">
        <v>2.71</v>
      </c>
      <c r="M823">
        <f t="shared" si="32"/>
        <v>2.71</v>
      </c>
      <c r="N823" t="str">
        <f t="shared" si="33"/>
        <v/>
      </c>
    </row>
    <row r="824" spans="9:14" ht="16.2" x14ac:dyDescent="0.4">
      <c r="I824" s="24" t="s">
        <v>2778</v>
      </c>
      <c r="J824" s="24" t="s">
        <v>2779</v>
      </c>
      <c r="K824" s="24" t="s">
        <v>2780</v>
      </c>
      <c r="L824" s="24">
        <v>2.39</v>
      </c>
      <c r="M824">
        <f t="shared" si="32"/>
        <v>2.39</v>
      </c>
      <c r="N824" t="str">
        <f t="shared" si="33"/>
        <v/>
      </c>
    </row>
    <row r="825" spans="9:14" ht="16.2" x14ac:dyDescent="0.4">
      <c r="I825" s="24" t="s">
        <v>2781</v>
      </c>
      <c r="J825" s="24" t="s">
        <v>2782</v>
      </c>
      <c r="K825" s="24" t="s">
        <v>2783</v>
      </c>
      <c r="L825" s="24">
        <v>3.33</v>
      </c>
      <c r="M825">
        <f t="shared" si="32"/>
        <v>3.33</v>
      </c>
      <c r="N825" t="str">
        <f t="shared" si="33"/>
        <v/>
      </c>
    </row>
    <row r="826" spans="9:14" ht="16.2" x14ac:dyDescent="0.4">
      <c r="I826" s="24" t="s">
        <v>2784</v>
      </c>
      <c r="J826" s="24" t="s">
        <v>2785</v>
      </c>
      <c r="K826" s="24" t="s">
        <v>2786</v>
      </c>
      <c r="L826" s="24">
        <v>3.66</v>
      </c>
      <c r="M826">
        <f t="shared" si="32"/>
        <v>3.66</v>
      </c>
      <c r="N826" t="str">
        <f t="shared" si="33"/>
        <v/>
      </c>
    </row>
    <row r="827" spans="9:14" ht="16.2" x14ac:dyDescent="0.4">
      <c r="I827" s="24" t="s">
        <v>2787</v>
      </c>
      <c r="J827" s="24" t="s">
        <v>2788</v>
      </c>
      <c r="K827" s="24" t="s">
        <v>2789</v>
      </c>
      <c r="L827" s="24">
        <v>3.48</v>
      </c>
      <c r="M827">
        <f t="shared" si="32"/>
        <v>3.48</v>
      </c>
      <c r="N827" t="str">
        <f t="shared" si="33"/>
        <v/>
      </c>
    </row>
    <row r="828" spans="9:14" ht="16.2" x14ac:dyDescent="0.4">
      <c r="I828" s="24" t="s">
        <v>2790</v>
      </c>
      <c r="J828" s="24" t="s">
        <v>2791</v>
      </c>
      <c r="K828" s="24" t="s">
        <v>2792</v>
      </c>
      <c r="L828" s="24">
        <v>3.21</v>
      </c>
      <c r="M828">
        <f t="shared" si="32"/>
        <v>3.21</v>
      </c>
      <c r="N828" t="str">
        <f t="shared" si="33"/>
        <v/>
      </c>
    </row>
    <row r="829" spans="9:14" ht="16.2" x14ac:dyDescent="0.4">
      <c r="I829" s="24" t="s">
        <v>2793</v>
      </c>
      <c r="J829" s="24" t="s">
        <v>2794</v>
      </c>
      <c r="K829" s="24" t="s">
        <v>2795</v>
      </c>
      <c r="L829" s="24">
        <v>2.76</v>
      </c>
      <c r="M829">
        <f t="shared" si="32"/>
        <v>2.76</v>
      </c>
      <c r="N829" t="str">
        <f t="shared" si="33"/>
        <v/>
      </c>
    </row>
    <row r="830" spans="9:14" ht="16.2" x14ac:dyDescent="0.4">
      <c r="I830" s="24" t="s">
        <v>2796</v>
      </c>
      <c r="J830" s="24" t="s">
        <v>2797</v>
      </c>
      <c r="K830" s="24" t="s">
        <v>2798</v>
      </c>
      <c r="L830" s="24">
        <v>3.06</v>
      </c>
      <c r="M830">
        <f t="shared" si="32"/>
        <v>3.06</v>
      </c>
      <c r="N830" t="str">
        <f t="shared" si="33"/>
        <v/>
      </c>
    </row>
    <row r="831" spans="9:14" ht="16.2" x14ac:dyDescent="0.4">
      <c r="I831" s="24" t="s">
        <v>2799</v>
      </c>
      <c r="J831" s="24" t="s">
        <v>2800</v>
      </c>
      <c r="K831" s="24" t="s">
        <v>2801</v>
      </c>
      <c r="L831" s="24">
        <v>2.87</v>
      </c>
      <c r="M831">
        <f t="shared" si="32"/>
        <v>2.87</v>
      </c>
      <c r="N831" t="str">
        <f t="shared" si="33"/>
        <v/>
      </c>
    </row>
    <row r="832" spans="9:14" ht="16.2" x14ac:dyDescent="0.4">
      <c r="I832" s="24" t="s">
        <v>2802</v>
      </c>
      <c r="J832" s="24" t="s">
        <v>2803</v>
      </c>
      <c r="K832" s="24" t="s">
        <v>881</v>
      </c>
      <c r="L832" s="24">
        <v>3.22</v>
      </c>
      <c r="M832">
        <f t="shared" si="32"/>
        <v>3.22</v>
      </c>
      <c r="N832" t="str">
        <f t="shared" si="33"/>
        <v/>
      </c>
    </row>
    <row r="833" spans="9:14" ht="16.2" x14ac:dyDescent="0.4">
      <c r="I833" s="24" t="s">
        <v>2804</v>
      </c>
      <c r="J833" s="24" t="s">
        <v>2805</v>
      </c>
      <c r="K833" s="24" t="s">
        <v>2806</v>
      </c>
      <c r="L833" s="24">
        <v>3.53</v>
      </c>
      <c r="M833">
        <f t="shared" si="32"/>
        <v>3.53</v>
      </c>
      <c r="N833" t="str">
        <f t="shared" si="33"/>
        <v/>
      </c>
    </row>
    <row r="834" spans="9:14" ht="16.2" x14ac:dyDescent="0.4">
      <c r="I834" s="24" t="s">
        <v>2807</v>
      </c>
      <c r="J834" s="24" t="s">
        <v>2808</v>
      </c>
      <c r="K834" s="24" t="s">
        <v>2809</v>
      </c>
      <c r="L834" s="24">
        <v>4.04</v>
      </c>
      <c r="M834">
        <f t="shared" si="32"/>
        <v>4.04</v>
      </c>
      <c r="N834" t="str">
        <f t="shared" si="33"/>
        <v>FRAGILES</v>
      </c>
    </row>
    <row r="835" spans="9:14" ht="16.2" x14ac:dyDescent="0.4">
      <c r="I835" s="24" t="s">
        <v>2810</v>
      </c>
      <c r="J835" s="24" t="s">
        <v>2811</v>
      </c>
      <c r="K835" s="24" t="s">
        <v>885</v>
      </c>
      <c r="L835" s="24">
        <v>3.3</v>
      </c>
      <c r="M835">
        <f t="shared" si="32"/>
        <v>3.3</v>
      </c>
      <c r="N835" t="str">
        <f t="shared" si="33"/>
        <v/>
      </c>
    </row>
    <row r="836" spans="9:14" ht="16.2" x14ac:dyDescent="0.4">
      <c r="I836" s="24" t="s">
        <v>2812</v>
      </c>
      <c r="J836" s="24" t="s">
        <v>2813</v>
      </c>
      <c r="K836" s="24" t="s">
        <v>890</v>
      </c>
      <c r="L836" s="24">
        <v>3.81</v>
      </c>
      <c r="M836">
        <f t="shared" ref="M836:M899" si="34">L836+0</f>
        <v>3.81</v>
      </c>
      <c r="N836" t="str">
        <f t="shared" ref="N836:N899" si="35">IF(M836&gt;$M$1,"FRAGILES","")</f>
        <v>FRAGILES</v>
      </c>
    </row>
    <row r="837" spans="9:14" ht="16.2" x14ac:dyDescent="0.4">
      <c r="I837" s="24" t="s">
        <v>2814</v>
      </c>
      <c r="J837" s="24" t="s">
        <v>2815</v>
      </c>
      <c r="K837" s="24" t="s">
        <v>895</v>
      </c>
      <c r="L837" s="24">
        <v>3.22</v>
      </c>
      <c r="M837">
        <f t="shared" si="34"/>
        <v>3.22</v>
      </c>
      <c r="N837" t="str">
        <f t="shared" si="35"/>
        <v/>
      </c>
    </row>
    <row r="838" spans="9:14" ht="16.2" x14ac:dyDescent="0.4">
      <c r="I838" s="24" t="s">
        <v>2816</v>
      </c>
      <c r="J838" s="24" t="s">
        <v>2817</v>
      </c>
      <c r="K838" s="24" t="s">
        <v>900</v>
      </c>
      <c r="L838" s="24">
        <v>2.88</v>
      </c>
      <c r="M838">
        <f t="shared" si="34"/>
        <v>2.88</v>
      </c>
      <c r="N838" t="str">
        <f t="shared" si="35"/>
        <v/>
      </c>
    </row>
    <row r="839" spans="9:14" ht="16.2" x14ac:dyDescent="0.4">
      <c r="I839" s="24" t="s">
        <v>2818</v>
      </c>
      <c r="J839" s="24" t="s">
        <v>2819</v>
      </c>
      <c r="K839" s="24" t="s">
        <v>2820</v>
      </c>
      <c r="L839" s="24">
        <v>3.37</v>
      </c>
      <c r="M839">
        <f t="shared" si="34"/>
        <v>3.37</v>
      </c>
      <c r="N839" t="str">
        <f t="shared" si="35"/>
        <v/>
      </c>
    </row>
    <row r="840" spans="9:14" ht="16.2" x14ac:dyDescent="0.4">
      <c r="I840" s="24" t="s">
        <v>2821</v>
      </c>
      <c r="J840" s="24" t="s">
        <v>1777</v>
      </c>
      <c r="K840" s="24" t="s">
        <v>905</v>
      </c>
      <c r="L840" s="24">
        <v>2.5499999999999998</v>
      </c>
      <c r="M840">
        <f t="shared" si="34"/>
        <v>2.5499999999999998</v>
      </c>
      <c r="N840" t="str">
        <f t="shared" si="35"/>
        <v/>
      </c>
    </row>
    <row r="841" spans="9:14" ht="16.2" x14ac:dyDescent="0.4">
      <c r="I841" s="24" t="s">
        <v>2822</v>
      </c>
      <c r="J841" s="24" t="s">
        <v>2823</v>
      </c>
      <c r="K841" s="24" t="s">
        <v>2824</v>
      </c>
      <c r="L841" s="24">
        <v>3.37</v>
      </c>
      <c r="M841">
        <f t="shared" si="34"/>
        <v>3.37</v>
      </c>
      <c r="N841" t="str">
        <f t="shared" si="35"/>
        <v/>
      </c>
    </row>
    <row r="842" spans="9:14" ht="16.2" x14ac:dyDescent="0.4">
      <c r="I842" s="24" t="s">
        <v>2825</v>
      </c>
      <c r="J842" s="24" t="s">
        <v>2826</v>
      </c>
      <c r="K842" s="24" t="s">
        <v>2827</v>
      </c>
      <c r="L842" s="24">
        <v>4.04</v>
      </c>
      <c r="M842">
        <f t="shared" si="34"/>
        <v>4.04</v>
      </c>
      <c r="N842" t="str">
        <f t="shared" si="35"/>
        <v>FRAGILES</v>
      </c>
    </row>
    <row r="843" spans="9:14" ht="16.2" x14ac:dyDescent="0.4">
      <c r="I843" s="24" t="s">
        <v>2828</v>
      </c>
      <c r="J843" s="24" t="s">
        <v>2829</v>
      </c>
      <c r="K843" s="24" t="s">
        <v>2830</v>
      </c>
      <c r="L843" s="24">
        <v>4.29</v>
      </c>
      <c r="M843">
        <f t="shared" si="34"/>
        <v>4.29</v>
      </c>
      <c r="N843" t="str">
        <f t="shared" si="35"/>
        <v>FRAGILES</v>
      </c>
    </row>
    <row r="844" spans="9:14" ht="16.2" x14ac:dyDescent="0.4">
      <c r="I844" s="24" t="s">
        <v>2831</v>
      </c>
      <c r="J844" s="24" t="s">
        <v>2832</v>
      </c>
      <c r="K844" s="24" t="s">
        <v>910</v>
      </c>
      <c r="L844" s="24">
        <v>3.58</v>
      </c>
      <c r="M844">
        <f t="shared" si="34"/>
        <v>3.58</v>
      </c>
      <c r="N844" t="str">
        <f t="shared" si="35"/>
        <v/>
      </c>
    </row>
    <row r="845" spans="9:14" ht="16.2" x14ac:dyDescent="0.4">
      <c r="I845" s="24" t="s">
        <v>2833</v>
      </c>
      <c r="J845" s="24" t="s">
        <v>2834</v>
      </c>
      <c r="K845" s="24" t="s">
        <v>2835</v>
      </c>
      <c r="L845" s="24">
        <v>3.15</v>
      </c>
      <c r="M845">
        <f t="shared" si="34"/>
        <v>3.15</v>
      </c>
      <c r="N845" t="str">
        <f t="shared" si="35"/>
        <v/>
      </c>
    </row>
    <row r="846" spans="9:14" ht="16.2" x14ac:dyDescent="0.4">
      <c r="I846" s="24" t="s">
        <v>2836</v>
      </c>
      <c r="J846" s="24" t="s">
        <v>2561</v>
      </c>
      <c r="K846" s="24" t="s">
        <v>2837</v>
      </c>
      <c r="L846" s="24">
        <v>2.42</v>
      </c>
      <c r="M846">
        <f t="shared" si="34"/>
        <v>2.42</v>
      </c>
      <c r="N846" t="str">
        <f t="shared" si="35"/>
        <v/>
      </c>
    </row>
    <row r="847" spans="9:14" ht="16.2" x14ac:dyDescent="0.4">
      <c r="I847" s="24" t="s">
        <v>2838</v>
      </c>
      <c r="J847" s="24" t="s">
        <v>2839</v>
      </c>
      <c r="K847" s="24" t="s">
        <v>2840</v>
      </c>
      <c r="L847" s="24">
        <v>3.59</v>
      </c>
      <c r="M847">
        <f t="shared" si="34"/>
        <v>3.59</v>
      </c>
      <c r="N847" t="str">
        <f t="shared" si="35"/>
        <v/>
      </c>
    </row>
    <row r="848" spans="9:14" ht="16.2" x14ac:dyDescent="0.4">
      <c r="I848" s="24" t="s">
        <v>2841</v>
      </c>
      <c r="J848" s="24" t="s">
        <v>2842</v>
      </c>
      <c r="K848" s="24" t="s">
        <v>2843</v>
      </c>
      <c r="L848" s="24">
        <v>2.63</v>
      </c>
      <c r="M848">
        <f t="shared" si="34"/>
        <v>2.63</v>
      </c>
      <c r="N848" t="str">
        <f t="shared" si="35"/>
        <v/>
      </c>
    </row>
    <row r="849" spans="9:14" ht="16.2" x14ac:dyDescent="0.4">
      <c r="I849" s="24" t="s">
        <v>2844</v>
      </c>
      <c r="J849" s="24" t="s">
        <v>2845</v>
      </c>
      <c r="K849" s="24" t="s">
        <v>2846</v>
      </c>
      <c r="L849" s="24">
        <v>2.93</v>
      </c>
      <c r="M849">
        <f t="shared" si="34"/>
        <v>2.93</v>
      </c>
      <c r="N849" t="str">
        <f t="shared" si="35"/>
        <v/>
      </c>
    </row>
    <row r="850" spans="9:14" ht="16.2" x14ac:dyDescent="0.4">
      <c r="I850" s="24" t="s">
        <v>2847</v>
      </c>
      <c r="J850" s="24" t="s">
        <v>1661</v>
      </c>
      <c r="K850" s="24" t="s">
        <v>2848</v>
      </c>
      <c r="L850" s="24">
        <v>3.06</v>
      </c>
      <c r="M850">
        <f t="shared" si="34"/>
        <v>3.06</v>
      </c>
      <c r="N850" t="str">
        <f t="shared" si="35"/>
        <v/>
      </c>
    </row>
    <row r="851" spans="9:14" ht="16.2" x14ac:dyDescent="0.4">
      <c r="I851" s="24" t="s">
        <v>2849</v>
      </c>
      <c r="J851" s="24" t="s">
        <v>2850</v>
      </c>
      <c r="K851" s="24" t="s">
        <v>2851</v>
      </c>
      <c r="L851" s="24">
        <v>3.78</v>
      </c>
      <c r="M851">
        <f t="shared" si="34"/>
        <v>3.78</v>
      </c>
      <c r="N851" t="str">
        <f t="shared" si="35"/>
        <v/>
      </c>
    </row>
    <row r="852" spans="9:14" ht="16.2" x14ac:dyDescent="0.4">
      <c r="I852" s="24" t="s">
        <v>2852</v>
      </c>
      <c r="J852" s="24" t="s">
        <v>2853</v>
      </c>
      <c r="K852" s="24" t="s">
        <v>2854</v>
      </c>
      <c r="L852" s="24">
        <v>3.78</v>
      </c>
      <c r="M852">
        <f t="shared" si="34"/>
        <v>3.78</v>
      </c>
      <c r="N852" t="str">
        <f t="shared" si="35"/>
        <v/>
      </c>
    </row>
    <row r="853" spans="9:14" ht="16.2" x14ac:dyDescent="0.4">
      <c r="I853" s="24" t="s">
        <v>2855</v>
      </c>
      <c r="J853" s="24" t="s">
        <v>2856</v>
      </c>
      <c r="K853" s="24" t="s">
        <v>2857</v>
      </c>
      <c r="L853" s="24">
        <v>3.91</v>
      </c>
      <c r="M853">
        <f t="shared" si="34"/>
        <v>3.91</v>
      </c>
      <c r="N853" t="str">
        <f t="shared" si="35"/>
        <v>FRAGILES</v>
      </c>
    </row>
    <row r="854" spans="9:14" ht="16.2" x14ac:dyDescent="0.4">
      <c r="I854" s="24" t="s">
        <v>2858</v>
      </c>
      <c r="J854" s="24" t="s">
        <v>2859</v>
      </c>
      <c r="K854" s="24" t="s">
        <v>2860</v>
      </c>
      <c r="L854" s="24">
        <v>3.38</v>
      </c>
      <c r="M854">
        <f t="shared" si="34"/>
        <v>3.38</v>
      </c>
      <c r="N854" t="str">
        <f t="shared" si="35"/>
        <v/>
      </c>
    </row>
    <row r="855" spans="9:14" ht="16.2" x14ac:dyDescent="0.4">
      <c r="I855" s="24" t="s">
        <v>2861</v>
      </c>
      <c r="J855" s="24" t="s">
        <v>2862</v>
      </c>
      <c r="K855" s="24" t="s">
        <v>2863</v>
      </c>
      <c r="L855" s="24">
        <v>3.59</v>
      </c>
      <c r="M855">
        <f t="shared" si="34"/>
        <v>3.59</v>
      </c>
      <c r="N855" t="str">
        <f t="shared" si="35"/>
        <v/>
      </c>
    </row>
    <row r="856" spans="9:14" ht="16.2" x14ac:dyDescent="0.4">
      <c r="I856" s="24" t="s">
        <v>2864</v>
      </c>
      <c r="J856" s="24" t="s">
        <v>2865</v>
      </c>
      <c r="K856" s="24" t="s">
        <v>2866</v>
      </c>
      <c r="L856" s="24">
        <v>3.74</v>
      </c>
      <c r="M856">
        <f t="shared" si="34"/>
        <v>3.74</v>
      </c>
      <c r="N856" t="str">
        <f t="shared" si="35"/>
        <v/>
      </c>
    </row>
    <row r="857" spans="9:14" ht="16.2" x14ac:dyDescent="0.4">
      <c r="I857" s="24" t="s">
        <v>2867</v>
      </c>
      <c r="J857" s="24" t="s">
        <v>2868</v>
      </c>
      <c r="K857" s="24" t="s">
        <v>2869</v>
      </c>
      <c r="L857" s="24">
        <v>2.46</v>
      </c>
      <c r="M857">
        <f t="shared" si="34"/>
        <v>2.46</v>
      </c>
      <c r="N857" t="str">
        <f t="shared" si="35"/>
        <v/>
      </c>
    </row>
    <row r="858" spans="9:14" ht="16.2" x14ac:dyDescent="0.4">
      <c r="I858" s="24" t="s">
        <v>2870</v>
      </c>
      <c r="J858" s="24" t="s">
        <v>2871</v>
      </c>
      <c r="K858" s="24" t="s">
        <v>919</v>
      </c>
      <c r="L858" s="24">
        <v>3.13</v>
      </c>
      <c r="M858">
        <f t="shared" si="34"/>
        <v>3.13</v>
      </c>
      <c r="N858" t="str">
        <f t="shared" si="35"/>
        <v/>
      </c>
    </row>
    <row r="859" spans="9:14" ht="16.2" x14ac:dyDescent="0.4">
      <c r="I859" s="24" t="s">
        <v>2872</v>
      </c>
      <c r="J859" s="24" t="s">
        <v>2873</v>
      </c>
      <c r="K859" s="24" t="s">
        <v>915</v>
      </c>
      <c r="L859" s="24">
        <v>3.63</v>
      </c>
      <c r="M859">
        <f t="shared" si="34"/>
        <v>3.63</v>
      </c>
      <c r="N859" t="str">
        <f t="shared" si="35"/>
        <v/>
      </c>
    </row>
    <row r="860" spans="9:14" ht="16.2" x14ac:dyDescent="0.4">
      <c r="I860" s="24" t="s">
        <v>2874</v>
      </c>
      <c r="J860" s="24" t="s">
        <v>2875</v>
      </c>
      <c r="K860" s="24" t="s">
        <v>2876</v>
      </c>
      <c r="L860" s="24">
        <v>4.0999999999999996</v>
      </c>
      <c r="M860">
        <f t="shared" si="34"/>
        <v>4.0999999999999996</v>
      </c>
      <c r="N860" t="str">
        <f t="shared" si="35"/>
        <v>FRAGILES</v>
      </c>
    </row>
    <row r="861" spans="9:14" ht="16.2" x14ac:dyDescent="0.4">
      <c r="I861" s="24" t="s">
        <v>2877</v>
      </c>
      <c r="J861" s="24" t="s">
        <v>1421</v>
      </c>
      <c r="K861" s="24" t="s">
        <v>923</v>
      </c>
      <c r="L861" s="24">
        <v>3.22</v>
      </c>
      <c r="M861">
        <f t="shared" si="34"/>
        <v>3.22</v>
      </c>
      <c r="N861" t="str">
        <f t="shared" si="35"/>
        <v/>
      </c>
    </row>
    <row r="862" spans="9:14" ht="16.2" x14ac:dyDescent="0.4">
      <c r="I862" s="24" t="s">
        <v>2878</v>
      </c>
      <c r="J862" s="24" t="s">
        <v>2879</v>
      </c>
      <c r="K862" s="24" t="s">
        <v>2880</v>
      </c>
      <c r="L862" s="24">
        <v>2.94</v>
      </c>
      <c r="M862">
        <f t="shared" si="34"/>
        <v>2.94</v>
      </c>
      <c r="N862" t="str">
        <f t="shared" si="35"/>
        <v/>
      </c>
    </row>
    <row r="863" spans="9:14" ht="16.2" x14ac:dyDescent="0.4">
      <c r="I863" s="24" t="s">
        <v>2881</v>
      </c>
      <c r="J863" s="24" t="s">
        <v>2308</v>
      </c>
      <c r="K863" s="24" t="s">
        <v>2882</v>
      </c>
      <c r="L863" s="24">
        <v>3.04</v>
      </c>
      <c r="M863">
        <f t="shared" si="34"/>
        <v>3.04</v>
      </c>
      <c r="N863" t="str">
        <f t="shared" si="35"/>
        <v/>
      </c>
    </row>
    <row r="864" spans="9:14" ht="16.2" x14ac:dyDescent="0.4">
      <c r="I864" s="24" t="s">
        <v>2883</v>
      </c>
      <c r="J864" s="24" t="s">
        <v>2884</v>
      </c>
      <c r="K864" s="24" t="s">
        <v>2885</v>
      </c>
      <c r="L864" s="24">
        <v>3.05</v>
      </c>
      <c r="M864">
        <f t="shared" si="34"/>
        <v>3.05</v>
      </c>
      <c r="N864" t="str">
        <f t="shared" si="35"/>
        <v/>
      </c>
    </row>
    <row r="865" spans="9:14" ht="16.2" x14ac:dyDescent="0.4">
      <c r="I865" s="24" t="s">
        <v>2886</v>
      </c>
      <c r="J865" s="24" t="s">
        <v>2887</v>
      </c>
      <c r="K865" s="24" t="s">
        <v>927</v>
      </c>
      <c r="L865" s="24">
        <v>3.64</v>
      </c>
      <c r="M865">
        <f t="shared" si="34"/>
        <v>3.64</v>
      </c>
      <c r="N865" t="str">
        <f t="shared" si="35"/>
        <v/>
      </c>
    </row>
    <row r="866" spans="9:14" ht="16.2" x14ac:dyDescent="0.4">
      <c r="I866" s="24" t="s">
        <v>2888</v>
      </c>
      <c r="J866" s="24" t="s">
        <v>2889</v>
      </c>
      <c r="K866" s="24" t="s">
        <v>2890</v>
      </c>
      <c r="L866" s="24">
        <v>3.55</v>
      </c>
      <c r="M866">
        <f t="shared" si="34"/>
        <v>3.55</v>
      </c>
      <c r="N866" t="str">
        <f t="shared" si="35"/>
        <v/>
      </c>
    </row>
    <row r="867" spans="9:14" ht="16.2" x14ac:dyDescent="0.4">
      <c r="I867" s="24" t="s">
        <v>2891</v>
      </c>
      <c r="J867" s="24" t="s">
        <v>2892</v>
      </c>
      <c r="K867" s="24" t="s">
        <v>2893</v>
      </c>
      <c r="L867" s="24">
        <v>3.03</v>
      </c>
      <c r="M867">
        <f t="shared" si="34"/>
        <v>3.03</v>
      </c>
      <c r="N867" t="str">
        <f t="shared" si="35"/>
        <v/>
      </c>
    </row>
    <row r="868" spans="9:14" ht="16.2" x14ac:dyDescent="0.4">
      <c r="I868" s="24" t="s">
        <v>2894</v>
      </c>
      <c r="J868" s="24" t="s">
        <v>2895</v>
      </c>
      <c r="K868" s="24" t="s">
        <v>2896</v>
      </c>
      <c r="L868" s="24">
        <v>3.88</v>
      </c>
      <c r="M868">
        <f t="shared" si="34"/>
        <v>3.88</v>
      </c>
      <c r="N868" t="str">
        <f t="shared" si="35"/>
        <v>FRAGILES</v>
      </c>
    </row>
    <row r="869" spans="9:14" ht="16.2" x14ac:dyDescent="0.4">
      <c r="I869" s="24" t="s">
        <v>2897</v>
      </c>
      <c r="J869" s="24" t="s">
        <v>2898</v>
      </c>
      <c r="K869" s="24" t="s">
        <v>2899</v>
      </c>
      <c r="L869" s="24">
        <v>3.73</v>
      </c>
      <c r="M869">
        <f t="shared" si="34"/>
        <v>3.73</v>
      </c>
      <c r="N869" t="str">
        <f t="shared" si="35"/>
        <v/>
      </c>
    </row>
    <row r="870" spans="9:14" ht="16.2" x14ac:dyDescent="0.4">
      <c r="I870" s="24" t="s">
        <v>2900</v>
      </c>
      <c r="J870" s="24" t="s">
        <v>2901</v>
      </c>
      <c r="K870" s="24" t="s">
        <v>2902</v>
      </c>
      <c r="L870" s="24">
        <v>2.92</v>
      </c>
      <c r="M870">
        <f t="shared" si="34"/>
        <v>2.92</v>
      </c>
      <c r="N870" t="str">
        <f t="shared" si="35"/>
        <v/>
      </c>
    </row>
    <row r="871" spans="9:14" ht="16.2" x14ac:dyDescent="0.4">
      <c r="I871" s="24" t="s">
        <v>2903</v>
      </c>
      <c r="J871" s="24" t="s">
        <v>2904</v>
      </c>
      <c r="K871" s="24" t="s">
        <v>2905</v>
      </c>
      <c r="L871" s="24">
        <v>3.58</v>
      </c>
      <c r="M871">
        <f t="shared" si="34"/>
        <v>3.58</v>
      </c>
      <c r="N871" t="str">
        <f t="shared" si="35"/>
        <v/>
      </c>
    </row>
    <row r="872" spans="9:14" ht="16.2" x14ac:dyDescent="0.4">
      <c r="I872" s="24" t="s">
        <v>2906</v>
      </c>
      <c r="J872" s="24" t="s">
        <v>2907</v>
      </c>
      <c r="K872" s="24" t="s">
        <v>2908</v>
      </c>
      <c r="L872" s="24">
        <v>3.57</v>
      </c>
      <c r="M872">
        <f t="shared" si="34"/>
        <v>3.57</v>
      </c>
      <c r="N872" t="str">
        <f t="shared" si="35"/>
        <v/>
      </c>
    </row>
    <row r="873" spans="9:14" ht="16.2" x14ac:dyDescent="0.4">
      <c r="I873" s="24" t="s">
        <v>2909</v>
      </c>
      <c r="J873" s="24" t="s">
        <v>2910</v>
      </c>
      <c r="K873" s="24" t="s">
        <v>2911</v>
      </c>
      <c r="L873" s="24">
        <v>3.54</v>
      </c>
      <c r="M873">
        <f t="shared" si="34"/>
        <v>3.54</v>
      </c>
      <c r="N873" t="str">
        <f t="shared" si="35"/>
        <v/>
      </c>
    </row>
    <row r="874" spans="9:14" ht="16.2" x14ac:dyDescent="0.4">
      <c r="I874" s="24" t="s">
        <v>2912</v>
      </c>
      <c r="J874" s="24" t="s">
        <v>2913</v>
      </c>
      <c r="K874" s="24" t="s">
        <v>2914</v>
      </c>
      <c r="L874" s="24">
        <v>4.2300000000000004</v>
      </c>
      <c r="M874">
        <f t="shared" si="34"/>
        <v>4.2300000000000004</v>
      </c>
      <c r="N874" t="str">
        <f t="shared" si="35"/>
        <v>FRAGILES</v>
      </c>
    </row>
    <row r="875" spans="9:14" ht="16.2" x14ac:dyDescent="0.4">
      <c r="I875" s="24" t="s">
        <v>2915</v>
      </c>
      <c r="J875" s="24" t="s">
        <v>2916</v>
      </c>
      <c r="K875" s="24" t="s">
        <v>932</v>
      </c>
      <c r="L875" s="24">
        <v>3.98</v>
      </c>
      <c r="M875">
        <f t="shared" si="34"/>
        <v>3.98</v>
      </c>
      <c r="N875" t="str">
        <f t="shared" si="35"/>
        <v>FRAGILES</v>
      </c>
    </row>
    <row r="876" spans="9:14" ht="16.2" x14ac:dyDescent="0.4">
      <c r="I876" s="24" t="s">
        <v>2917</v>
      </c>
      <c r="J876" s="24" t="s">
        <v>2918</v>
      </c>
      <c r="K876" s="24" t="s">
        <v>2919</v>
      </c>
      <c r="L876" s="24">
        <v>2.92</v>
      </c>
      <c r="M876">
        <f t="shared" si="34"/>
        <v>2.92</v>
      </c>
      <c r="N876" t="str">
        <f t="shared" si="35"/>
        <v/>
      </c>
    </row>
    <row r="877" spans="9:14" ht="16.2" x14ac:dyDescent="0.4">
      <c r="I877" s="24" t="s">
        <v>2920</v>
      </c>
      <c r="J877" s="24" t="s">
        <v>2921</v>
      </c>
      <c r="K877" s="24" t="s">
        <v>2922</v>
      </c>
      <c r="L877" s="24">
        <v>3.1</v>
      </c>
      <c r="M877">
        <f t="shared" si="34"/>
        <v>3.1</v>
      </c>
      <c r="N877" t="str">
        <f t="shared" si="35"/>
        <v/>
      </c>
    </row>
    <row r="878" spans="9:14" ht="16.2" x14ac:dyDescent="0.4">
      <c r="I878" s="24" t="s">
        <v>2923</v>
      </c>
      <c r="J878" s="24" t="s">
        <v>1832</v>
      </c>
      <c r="K878" s="24" t="s">
        <v>2924</v>
      </c>
      <c r="L878" s="24">
        <v>3.42</v>
      </c>
      <c r="M878">
        <f t="shared" si="34"/>
        <v>3.42</v>
      </c>
      <c r="N878" t="str">
        <f t="shared" si="35"/>
        <v/>
      </c>
    </row>
    <row r="879" spans="9:14" ht="16.2" x14ac:dyDescent="0.4">
      <c r="I879" s="24" t="s">
        <v>2925</v>
      </c>
      <c r="J879" s="24" t="s">
        <v>754</v>
      </c>
      <c r="K879" s="24" t="s">
        <v>2926</v>
      </c>
      <c r="L879" s="24">
        <v>3.37</v>
      </c>
      <c r="M879">
        <f t="shared" si="34"/>
        <v>3.37</v>
      </c>
      <c r="N879" t="str">
        <f t="shared" si="35"/>
        <v/>
      </c>
    </row>
    <row r="880" spans="9:14" ht="16.2" x14ac:dyDescent="0.4">
      <c r="I880" s="24" t="s">
        <v>2927</v>
      </c>
      <c r="J880" s="24" t="s">
        <v>2011</v>
      </c>
      <c r="K880" s="24" t="s">
        <v>2928</v>
      </c>
      <c r="L880" s="24">
        <v>3.55</v>
      </c>
      <c r="M880">
        <f t="shared" si="34"/>
        <v>3.55</v>
      </c>
      <c r="N880" t="str">
        <f t="shared" si="35"/>
        <v/>
      </c>
    </row>
    <row r="881" spans="9:14" ht="16.2" x14ac:dyDescent="0.4">
      <c r="I881" s="24" t="s">
        <v>2929</v>
      </c>
      <c r="J881" s="24" t="s">
        <v>2930</v>
      </c>
      <c r="K881" s="24" t="s">
        <v>2931</v>
      </c>
      <c r="L881" s="24">
        <v>3.79</v>
      </c>
      <c r="M881">
        <f t="shared" si="34"/>
        <v>3.79</v>
      </c>
      <c r="N881" t="str">
        <f t="shared" si="35"/>
        <v/>
      </c>
    </row>
    <row r="882" spans="9:14" ht="16.2" x14ac:dyDescent="0.4">
      <c r="I882" s="24" t="s">
        <v>2932</v>
      </c>
      <c r="J882" s="24" t="s">
        <v>2933</v>
      </c>
      <c r="K882" s="24" t="s">
        <v>2934</v>
      </c>
      <c r="L882" s="24">
        <v>3.22</v>
      </c>
      <c r="M882">
        <f t="shared" si="34"/>
        <v>3.22</v>
      </c>
      <c r="N882" t="str">
        <f t="shared" si="35"/>
        <v/>
      </c>
    </row>
    <row r="883" spans="9:14" ht="16.2" x14ac:dyDescent="0.4">
      <c r="I883" s="24" t="s">
        <v>2935</v>
      </c>
      <c r="J883" s="24" t="s">
        <v>2936</v>
      </c>
      <c r="K883" s="24" t="s">
        <v>937</v>
      </c>
      <c r="L883" s="24">
        <v>3.32</v>
      </c>
      <c r="M883">
        <f t="shared" si="34"/>
        <v>3.32</v>
      </c>
      <c r="N883" t="str">
        <f t="shared" si="35"/>
        <v/>
      </c>
    </row>
    <row r="884" spans="9:14" ht="16.2" x14ac:dyDescent="0.4">
      <c r="I884" s="24" t="s">
        <v>2937</v>
      </c>
      <c r="J884" s="24" t="s">
        <v>2938</v>
      </c>
      <c r="K884" s="24" t="s">
        <v>941</v>
      </c>
      <c r="L884" s="24">
        <v>2.9</v>
      </c>
      <c r="M884">
        <f t="shared" si="34"/>
        <v>2.9</v>
      </c>
      <c r="N884" t="str">
        <f t="shared" si="35"/>
        <v/>
      </c>
    </row>
    <row r="885" spans="9:14" ht="16.2" x14ac:dyDescent="0.4">
      <c r="I885" s="24" t="s">
        <v>2939</v>
      </c>
      <c r="J885" s="24" t="s">
        <v>2768</v>
      </c>
      <c r="K885" s="24" t="s">
        <v>2940</v>
      </c>
      <c r="L885" s="24">
        <v>3.12</v>
      </c>
      <c r="M885">
        <f t="shared" si="34"/>
        <v>3.12</v>
      </c>
      <c r="N885" t="str">
        <f t="shared" si="35"/>
        <v/>
      </c>
    </row>
    <row r="886" spans="9:14" ht="16.2" x14ac:dyDescent="0.4">
      <c r="I886" s="24" t="s">
        <v>2941</v>
      </c>
      <c r="J886" s="24" t="s">
        <v>2942</v>
      </c>
      <c r="K886" s="24" t="s">
        <v>946</v>
      </c>
      <c r="L886" s="24">
        <v>3.15</v>
      </c>
      <c r="M886">
        <f t="shared" si="34"/>
        <v>3.15</v>
      </c>
      <c r="N886" t="str">
        <f t="shared" si="35"/>
        <v/>
      </c>
    </row>
    <row r="887" spans="9:14" ht="16.2" x14ac:dyDescent="0.4">
      <c r="I887" s="24" t="s">
        <v>2943</v>
      </c>
      <c r="J887" s="24" t="s">
        <v>2944</v>
      </c>
      <c r="K887" s="24" t="s">
        <v>2945</v>
      </c>
      <c r="L887" s="24">
        <v>3.4</v>
      </c>
      <c r="M887">
        <f t="shared" si="34"/>
        <v>3.4</v>
      </c>
      <c r="N887" t="str">
        <f t="shared" si="35"/>
        <v/>
      </c>
    </row>
    <row r="888" spans="9:14" ht="16.2" x14ac:dyDescent="0.4">
      <c r="I888" s="24" t="s">
        <v>2946</v>
      </c>
      <c r="J888" s="24" t="s">
        <v>2947</v>
      </c>
      <c r="K888" s="24" t="s">
        <v>2948</v>
      </c>
      <c r="L888" s="24">
        <v>3.65</v>
      </c>
      <c r="M888">
        <f t="shared" si="34"/>
        <v>3.65</v>
      </c>
      <c r="N888" t="str">
        <f t="shared" si="35"/>
        <v/>
      </c>
    </row>
    <row r="889" spans="9:14" ht="16.2" x14ac:dyDescent="0.4">
      <c r="I889" s="24" t="s">
        <v>2949</v>
      </c>
      <c r="J889" s="24" t="s">
        <v>598</v>
      </c>
      <c r="K889" s="24" t="s">
        <v>2950</v>
      </c>
      <c r="L889" s="24">
        <v>2.86</v>
      </c>
      <c r="M889">
        <f t="shared" si="34"/>
        <v>2.86</v>
      </c>
      <c r="N889" t="str">
        <f t="shared" si="35"/>
        <v/>
      </c>
    </row>
    <row r="890" spans="9:14" ht="16.2" x14ac:dyDescent="0.4">
      <c r="I890" s="24" t="s">
        <v>2951</v>
      </c>
      <c r="J890" s="24" t="s">
        <v>2952</v>
      </c>
      <c r="K890" s="24" t="s">
        <v>2953</v>
      </c>
      <c r="L890" s="24">
        <v>4.2699999999999996</v>
      </c>
      <c r="M890">
        <f t="shared" si="34"/>
        <v>4.2699999999999996</v>
      </c>
      <c r="N890" t="str">
        <f t="shared" si="35"/>
        <v>FRAGILES</v>
      </c>
    </row>
    <row r="891" spans="9:14" ht="16.2" x14ac:dyDescent="0.4">
      <c r="I891" s="24" t="s">
        <v>2954</v>
      </c>
      <c r="J891" s="24" t="s">
        <v>2955</v>
      </c>
      <c r="K891" s="24" t="s">
        <v>950</v>
      </c>
      <c r="L891" s="24">
        <v>4.0199999999999996</v>
      </c>
      <c r="M891">
        <f t="shared" si="34"/>
        <v>4.0199999999999996</v>
      </c>
      <c r="N891" t="str">
        <f t="shared" si="35"/>
        <v>FRAGILES</v>
      </c>
    </row>
    <row r="892" spans="9:14" ht="16.2" x14ac:dyDescent="0.4">
      <c r="I892" s="24" t="s">
        <v>2956</v>
      </c>
      <c r="J892" s="24" t="s">
        <v>2957</v>
      </c>
      <c r="K892" s="24" t="s">
        <v>955</v>
      </c>
      <c r="L892" s="24">
        <v>3.41</v>
      </c>
      <c r="M892">
        <f t="shared" si="34"/>
        <v>3.41</v>
      </c>
      <c r="N892" t="str">
        <f t="shared" si="35"/>
        <v/>
      </c>
    </row>
    <row r="893" spans="9:14" ht="16.2" x14ac:dyDescent="0.4">
      <c r="I893" s="24" t="s">
        <v>2958</v>
      </c>
      <c r="J893" s="24" t="s">
        <v>2959</v>
      </c>
      <c r="K893" s="24" t="s">
        <v>2960</v>
      </c>
      <c r="L893" s="24">
        <v>3.11</v>
      </c>
      <c r="M893">
        <f t="shared" si="34"/>
        <v>3.11</v>
      </c>
      <c r="N893" t="str">
        <f t="shared" si="35"/>
        <v/>
      </c>
    </row>
    <row r="894" spans="9:14" ht="16.2" x14ac:dyDescent="0.4">
      <c r="I894" s="24" t="s">
        <v>2961</v>
      </c>
      <c r="J894" s="24" t="s">
        <v>2962</v>
      </c>
      <c r="K894" s="24" t="s">
        <v>2963</v>
      </c>
      <c r="L894" s="24">
        <v>2.93</v>
      </c>
      <c r="M894">
        <f t="shared" si="34"/>
        <v>2.93</v>
      </c>
      <c r="N894" t="str">
        <f t="shared" si="35"/>
        <v/>
      </c>
    </row>
    <row r="895" spans="9:14" ht="16.2" x14ac:dyDescent="0.4">
      <c r="I895" s="24" t="s">
        <v>2964</v>
      </c>
      <c r="J895" s="24" t="s">
        <v>2965</v>
      </c>
      <c r="K895" s="24" t="s">
        <v>2966</v>
      </c>
      <c r="L895" s="24">
        <v>3.58</v>
      </c>
      <c r="M895">
        <f t="shared" si="34"/>
        <v>3.58</v>
      </c>
      <c r="N895" t="str">
        <f t="shared" si="35"/>
        <v/>
      </c>
    </row>
    <row r="896" spans="9:14" ht="16.2" x14ac:dyDescent="0.4">
      <c r="I896" s="24" t="s">
        <v>2967</v>
      </c>
      <c r="J896" s="24" t="s">
        <v>2968</v>
      </c>
      <c r="K896" s="24" t="s">
        <v>959</v>
      </c>
      <c r="L896" s="24">
        <v>3.77</v>
      </c>
      <c r="M896">
        <f t="shared" si="34"/>
        <v>3.77</v>
      </c>
      <c r="N896" t="str">
        <f t="shared" si="35"/>
        <v/>
      </c>
    </row>
    <row r="897" spans="9:14" ht="16.2" x14ac:dyDescent="0.4">
      <c r="I897" s="24" t="s">
        <v>2969</v>
      </c>
      <c r="J897" s="24" t="s">
        <v>2970</v>
      </c>
      <c r="K897" s="24" t="s">
        <v>964</v>
      </c>
      <c r="L897" s="24">
        <v>3.95</v>
      </c>
      <c r="M897">
        <f t="shared" si="34"/>
        <v>3.95</v>
      </c>
      <c r="N897" t="str">
        <f t="shared" si="35"/>
        <v>FRAGILES</v>
      </c>
    </row>
    <row r="898" spans="9:14" ht="16.2" x14ac:dyDescent="0.4">
      <c r="I898" s="24" t="s">
        <v>2971</v>
      </c>
      <c r="J898" s="24" t="s">
        <v>1897</v>
      </c>
      <c r="K898" s="24" t="s">
        <v>2972</v>
      </c>
      <c r="L898" s="24">
        <v>3.69</v>
      </c>
      <c r="M898">
        <f t="shared" si="34"/>
        <v>3.69</v>
      </c>
      <c r="N898" t="str">
        <f t="shared" si="35"/>
        <v/>
      </c>
    </row>
    <row r="899" spans="9:14" ht="16.2" x14ac:dyDescent="0.4">
      <c r="I899" s="24" t="s">
        <v>2973</v>
      </c>
      <c r="J899" s="24" t="s">
        <v>2974</v>
      </c>
      <c r="K899" s="24" t="s">
        <v>2975</v>
      </c>
      <c r="L899" s="24">
        <v>3.45</v>
      </c>
      <c r="M899">
        <f t="shared" si="34"/>
        <v>3.45</v>
      </c>
      <c r="N899" t="str">
        <f t="shared" si="35"/>
        <v/>
      </c>
    </row>
    <row r="900" spans="9:14" ht="16.2" x14ac:dyDescent="0.4">
      <c r="I900" s="24" t="s">
        <v>2976</v>
      </c>
      <c r="J900" s="24" t="s">
        <v>2977</v>
      </c>
      <c r="K900" s="24" t="s">
        <v>2978</v>
      </c>
      <c r="L900" s="24">
        <v>3.52</v>
      </c>
      <c r="M900">
        <f t="shared" ref="M900:M963" si="36">L900+0</f>
        <v>3.52</v>
      </c>
      <c r="N900" t="str">
        <f t="shared" ref="N900:N963" si="37">IF(M900&gt;$M$1,"FRAGILES","")</f>
        <v/>
      </c>
    </row>
    <row r="901" spans="9:14" ht="16.2" x14ac:dyDescent="0.4">
      <c r="I901" s="24" t="s">
        <v>2979</v>
      </c>
      <c r="J901" s="24" t="s">
        <v>2980</v>
      </c>
      <c r="K901" s="24" t="s">
        <v>969</v>
      </c>
      <c r="L901" s="24">
        <v>3.14</v>
      </c>
      <c r="M901">
        <f t="shared" si="36"/>
        <v>3.14</v>
      </c>
      <c r="N901" t="str">
        <f t="shared" si="37"/>
        <v/>
      </c>
    </row>
    <row r="902" spans="9:14" ht="16.2" x14ac:dyDescent="0.4">
      <c r="I902" s="24" t="s">
        <v>2981</v>
      </c>
      <c r="J902" s="24" t="s">
        <v>2982</v>
      </c>
      <c r="K902" s="24" t="s">
        <v>2983</v>
      </c>
      <c r="L902" s="24">
        <v>3.18</v>
      </c>
      <c r="M902">
        <f t="shared" si="36"/>
        <v>3.18</v>
      </c>
      <c r="N902" t="str">
        <f t="shared" si="37"/>
        <v/>
      </c>
    </row>
    <row r="903" spans="9:14" ht="16.2" x14ac:dyDescent="0.4">
      <c r="I903" s="24" t="s">
        <v>2984</v>
      </c>
      <c r="J903" s="24" t="s">
        <v>2985</v>
      </c>
      <c r="K903" s="24" t="s">
        <v>974</v>
      </c>
      <c r="L903" s="24">
        <v>3.07</v>
      </c>
      <c r="M903">
        <f t="shared" si="36"/>
        <v>3.07</v>
      </c>
      <c r="N903" t="str">
        <f t="shared" si="37"/>
        <v/>
      </c>
    </row>
    <row r="904" spans="9:14" ht="16.2" x14ac:dyDescent="0.4">
      <c r="I904" s="24" t="s">
        <v>2986</v>
      </c>
      <c r="J904" s="24" t="s">
        <v>1684</v>
      </c>
      <c r="K904" s="24" t="s">
        <v>2987</v>
      </c>
      <c r="L904" s="24">
        <v>3.69</v>
      </c>
      <c r="M904">
        <f t="shared" si="36"/>
        <v>3.69</v>
      </c>
      <c r="N904" t="str">
        <f t="shared" si="37"/>
        <v/>
      </c>
    </row>
    <row r="905" spans="9:14" ht="16.2" x14ac:dyDescent="0.4">
      <c r="I905" s="24" t="s">
        <v>2988</v>
      </c>
      <c r="J905" s="24" t="s">
        <v>2989</v>
      </c>
      <c r="K905" s="24" t="s">
        <v>979</v>
      </c>
      <c r="L905" s="24">
        <v>3.8</v>
      </c>
      <c r="M905">
        <f t="shared" si="36"/>
        <v>3.8</v>
      </c>
      <c r="N905" t="str">
        <f t="shared" si="37"/>
        <v/>
      </c>
    </row>
    <row r="906" spans="9:14" ht="16.2" x14ac:dyDescent="0.4">
      <c r="I906" s="24" t="s">
        <v>2990</v>
      </c>
      <c r="J906" s="24" t="s">
        <v>2991</v>
      </c>
      <c r="K906" s="24" t="s">
        <v>984</v>
      </c>
      <c r="L906" s="24">
        <v>3.72</v>
      </c>
      <c r="M906">
        <f t="shared" si="36"/>
        <v>3.72</v>
      </c>
      <c r="N906" t="str">
        <f t="shared" si="37"/>
        <v/>
      </c>
    </row>
    <row r="907" spans="9:14" ht="16.2" x14ac:dyDescent="0.4">
      <c r="I907" s="24" t="s">
        <v>2992</v>
      </c>
      <c r="J907" s="24" t="s">
        <v>2993</v>
      </c>
      <c r="K907" s="24" t="s">
        <v>2994</v>
      </c>
      <c r="L907" s="24">
        <v>2.93</v>
      </c>
      <c r="M907">
        <f t="shared" si="36"/>
        <v>2.93</v>
      </c>
      <c r="N907" t="str">
        <f t="shared" si="37"/>
        <v/>
      </c>
    </row>
    <row r="908" spans="9:14" ht="16.2" x14ac:dyDescent="0.4">
      <c r="I908" s="24" t="s">
        <v>2995</v>
      </c>
      <c r="J908" s="24" t="s">
        <v>2996</v>
      </c>
      <c r="K908" s="24" t="s">
        <v>2997</v>
      </c>
      <c r="L908" s="24">
        <v>3.69</v>
      </c>
      <c r="M908">
        <f t="shared" si="36"/>
        <v>3.69</v>
      </c>
      <c r="N908" t="str">
        <f t="shared" si="37"/>
        <v/>
      </c>
    </row>
    <row r="909" spans="9:14" ht="16.2" x14ac:dyDescent="0.4">
      <c r="I909" s="24" t="s">
        <v>2998</v>
      </c>
      <c r="J909" s="24" t="s">
        <v>2999</v>
      </c>
      <c r="K909" s="24" t="s">
        <v>3000</v>
      </c>
      <c r="L909" s="24">
        <v>3</v>
      </c>
      <c r="M909">
        <f t="shared" si="36"/>
        <v>3</v>
      </c>
      <c r="N909" t="str">
        <f t="shared" si="37"/>
        <v/>
      </c>
    </row>
    <row r="910" spans="9:14" ht="16.2" x14ac:dyDescent="0.4">
      <c r="I910" s="24" t="s">
        <v>3001</v>
      </c>
      <c r="J910" s="24" t="s">
        <v>3002</v>
      </c>
      <c r="K910" s="24" t="s">
        <v>3003</v>
      </c>
      <c r="L910" s="24">
        <v>3.04</v>
      </c>
      <c r="M910">
        <f t="shared" si="36"/>
        <v>3.04</v>
      </c>
      <c r="N910" t="str">
        <f t="shared" si="37"/>
        <v/>
      </c>
    </row>
    <row r="911" spans="9:14" ht="16.2" x14ac:dyDescent="0.4">
      <c r="I911" s="24" t="s">
        <v>3004</v>
      </c>
      <c r="J911" s="24" t="s">
        <v>3005</v>
      </c>
      <c r="K911" s="24" t="s">
        <v>3006</v>
      </c>
      <c r="L911" s="24">
        <v>3.49</v>
      </c>
      <c r="M911">
        <f t="shared" si="36"/>
        <v>3.49</v>
      </c>
      <c r="N911" t="str">
        <f t="shared" si="37"/>
        <v/>
      </c>
    </row>
    <row r="912" spans="9:14" ht="16.2" x14ac:dyDescent="0.4">
      <c r="I912" s="24" t="s">
        <v>3007</v>
      </c>
      <c r="J912" s="24" t="s">
        <v>3008</v>
      </c>
      <c r="K912" s="24" t="s">
        <v>3009</v>
      </c>
      <c r="L912" s="24">
        <v>3.15</v>
      </c>
      <c r="M912">
        <f t="shared" si="36"/>
        <v>3.15</v>
      </c>
      <c r="N912" t="str">
        <f t="shared" si="37"/>
        <v/>
      </c>
    </row>
    <row r="913" spans="9:14" ht="16.2" x14ac:dyDescent="0.4">
      <c r="I913" s="24" t="s">
        <v>3010</v>
      </c>
      <c r="J913" s="24" t="s">
        <v>3011</v>
      </c>
      <c r="K913" s="24" t="s">
        <v>3012</v>
      </c>
      <c r="L913" s="24">
        <v>2.96</v>
      </c>
      <c r="M913">
        <f t="shared" si="36"/>
        <v>2.96</v>
      </c>
      <c r="N913" t="str">
        <f t="shared" si="37"/>
        <v/>
      </c>
    </row>
    <row r="914" spans="9:14" ht="16.2" x14ac:dyDescent="0.4">
      <c r="I914" s="24" t="s">
        <v>3013</v>
      </c>
      <c r="J914" s="24" t="s">
        <v>3014</v>
      </c>
      <c r="K914" s="24" t="s">
        <v>3015</v>
      </c>
      <c r="L914" s="24">
        <v>3.65</v>
      </c>
      <c r="M914">
        <f t="shared" si="36"/>
        <v>3.65</v>
      </c>
      <c r="N914" t="str">
        <f t="shared" si="37"/>
        <v/>
      </c>
    </row>
    <row r="915" spans="9:14" ht="16.2" x14ac:dyDescent="0.4">
      <c r="I915" s="24" t="s">
        <v>3016</v>
      </c>
      <c r="J915" s="24" t="s">
        <v>3017</v>
      </c>
      <c r="K915" s="24" t="s">
        <v>3018</v>
      </c>
      <c r="L915" s="24">
        <v>3.97</v>
      </c>
      <c r="M915">
        <f t="shared" si="36"/>
        <v>3.97</v>
      </c>
      <c r="N915" t="str">
        <f t="shared" si="37"/>
        <v>FRAGILES</v>
      </c>
    </row>
    <row r="916" spans="9:14" ht="16.2" x14ac:dyDescent="0.4">
      <c r="I916" s="24" t="s">
        <v>3019</v>
      </c>
      <c r="J916" s="24" t="s">
        <v>3020</v>
      </c>
      <c r="K916" s="24" t="s">
        <v>989</v>
      </c>
      <c r="L916" s="24">
        <v>3.8</v>
      </c>
      <c r="M916">
        <f t="shared" si="36"/>
        <v>3.8</v>
      </c>
      <c r="N916" t="str">
        <f t="shared" si="37"/>
        <v/>
      </c>
    </row>
    <row r="917" spans="9:14" ht="16.2" x14ac:dyDescent="0.4">
      <c r="I917" s="24" t="s">
        <v>3021</v>
      </c>
      <c r="J917" s="24" t="s">
        <v>3022</v>
      </c>
      <c r="K917" s="24" t="s">
        <v>3023</v>
      </c>
      <c r="L917" s="24">
        <v>4.82</v>
      </c>
      <c r="M917">
        <f t="shared" si="36"/>
        <v>4.82</v>
      </c>
      <c r="N917" t="str">
        <f t="shared" si="37"/>
        <v>FRAGILES</v>
      </c>
    </row>
    <row r="918" spans="9:14" ht="16.2" x14ac:dyDescent="0.4">
      <c r="I918" s="24" t="s">
        <v>3024</v>
      </c>
      <c r="J918" s="24" t="s">
        <v>3025</v>
      </c>
      <c r="K918" s="24" t="s">
        <v>3026</v>
      </c>
      <c r="L918" s="24">
        <v>2.83</v>
      </c>
      <c r="M918">
        <f t="shared" si="36"/>
        <v>2.83</v>
      </c>
      <c r="N918" t="str">
        <f t="shared" si="37"/>
        <v/>
      </c>
    </row>
    <row r="919" spans="9:14" ht="16.2" x14ac:dyDescent="0.4">
      <c r="I919" s="24" t="s">
        <v>3027</v>
      </c>
      <c r="J919" s="24" t="s">
        <v>3028</v>
      </c>
      <c r="K919" s="24" t="s">
        <v>3029</v>
      </c>
      <c r="L919" s="24">
        <v>3.99</v>
      </c>
      <c r="M919">
        <f t="shared" si="36"/>
        <v>3.99</v>
      </c>
      <c r="N919" t="str">
        <f t="shared" si="37"/>
        <v>FRAGILES</v>
      </c>
    </row>
    <row r="920" spans="9:14" ht="16.2" x14ac:dyDescent="0.4">
      <c r="I920" s="24" t="s">
        <v>3030</v>
      </c>
      <c r="J920" s="24" t="s">
        <v>3031</v>
      </c>
      <c r="K920" s="24" t="s">
        <v>3032</v>
      </c>
      <c r="L920" s="24">
        <v>3.07</v>
      </c>
      <c r="M920">
        <f t="shared" si="36"/>
        <v>3.07</v>
      </c>
      <c r="N920" t="str">
        <f t="shared" si="37"/>
        <v/>
      </c>
    </row>
    <row r="921" spans="9:14" ht="16.2" x14ac:dyDescent="0.4">
      <c r="I921" s="24" t="s">
        <v>3033</v>
      </c>
      <c r="J921" s="24" t="s">
        <v>2742</v>
      </c>
      <c r="K921" s="24" t="s">
        <v>994</v>
      </c>
      <c r="L921" s="24">
        <v>3.12</v>
      </c>
      <c r="M921">
        <f t="shared" si="36"/>
        <v>3.12</v>
      </c>
      <c r="N921" t="str">
        <f t="shared" si="37"/>
        <v/>
      </c>
    </row>
    <row r="922" spans="9:14" ht="16.2" x14ac:dyDescent="0.4">
      <c r="I922" s="24" t="s">
        <v>3034</v>
      </c>
      <c r="J922" s="24" t="s">
        <v>3035</v>
      </c>
      <c r="K922" s="24" t="s">
        <v>3036</v>
      </c>
      <c r="L922" s="24">
        <v>3.67</v>
      </c>
      <c r="M922">
        <f t="shared" si="36"/>
        <v>3.67</v>
      </c>
      <c r="N922" t="str">
        <f t="shared" si="37"/>
        <v/>
      </c>
    </row>
    <row r="923" spans="9:14" ht="16.2" x14ac:dyDescent="0.4">
      <c r="I923" s="24" t="s">
        <v>3037</v>
      </c>
      <c r="J923" s="24" t="s">
        <v>3038</v>
      </c>
      <c r="K923" s="24" t="s">
        <v>3039</v>
      </c>
      <c r="L923" s="24">
        <v>3.44</v>
      </c>
      <c r="M923">
        <f t="shared" si="36"/>
        <v>3.44</v>
      </c>
      <c r="N923" t="str">
        <f t="shared" si="37"/>
        <v/>
      </c>
    </row>
    <row r="924" spans="9:14" ht="16.2" x14ac:dyDescent="0.4">
      <c r="I924" s="24" t="s">
        <v>3040</v>
      </c>
      <c r="J924" s="24" t="s">
        <v>1203</v>
      </c>
      <c r="K924" s="24" t="s">
        <v>999</v>
      </c>
      <c r="L924" s="24">
        <v>3.43</v>
      </c>
      <c r="M924">
        <f t="shared" si="36"/>
        <v>3.43</v>
      </c>
      <c r="N924" t="str">
        <f t="shared" si="37"/>
        <v/>
      </c>
    </row>
    <row r="925" spans="9:14" ht="16.2" x14ac:dyDescent="0.4">
      <c r="I925" s="24" t="s">
        <v>3041</v>
      </c>
      <c r="J925" s="24" t="s">
        <v>654</v>
      </c>
      <c r="K925" s="24" t="s">
        <v>3042</v>
      </c>
      <c r="L925" s="24">
        <v>3.65</v>
      </c>
      <c r="M925">
        <f t="shared" si="36"/>
        <v>3.65</v>
      </c>
      <c r="N925" t="str">
        <f t="shared" si="37"/>
        <v/>
      </c>
    </row>
    <row r="926" spans="9:14" ht="16.2" x14ac:dyDescent="0.4">
      <c r="I926" s="24" t="s">
        <v>3043</v>
      </c>
      <c r="J926" s="24" t="s">
        <v>3044</v>
      </c>
      <c r="K926" s="24" t="s">
        <v>3045</v>
      </c>
      <c r="L926" s="24">
        <v>2.99</v>
      </c>
      <c r="M926">
        <f t="shared" si="36"/>
        <v>2.99</v>
      </c>
      <c r="N926" t="str">
        <f t="shared" si="37"/>
        <v/>
      </c>
    </row>
    <row r="927" spans="9:14" ht="16.2" x14ac:dyDescent="0.4">
      <c r="I927" s="24" t="s">
        <v>3046</v>
      </c>
      <c r="J927" s="24" t="s">
        <v>3031</v>
      </c>
      <c r="K927" s="24" t="s">
        <v>1004</v>
      </c>
      <c r="L927" s="24">
        <v>4.09</v>
      </c>
      <c r="M927">
        <f t="shared" si="36"/>
        <v>4.09</v>
      </c>
      <c r="N927" t="str">
        <f t="shared" si="37"/>
        <v>FRAGILES</v>
      </c>
    </row>
    <row r="928" spans="9:14" ht="16.2" x14ac:dyDescent="0.4">
      <c r="I928" s="24" t="s">
        <v>3047</v>
      </c>
      <c r="J928" s="24" t="s">
        <v>3048</v>
      </c>
      <c r="K928" s="24" t="s">
        <v>3049</v>
      </c>
      <c r="L928" s="24">
        <v>2.96</v>
      </c>
      <c r="M928">
        <f t="shared" si="36"/>
        <v>2.96</v>
      </c>
      <c r="N928" t="str">
        <f t="shared" si="37"/>
        <v/>
      </c>
    </row>
    <row r="929" spans="9:14" ht="16.2" x14ac:dyDescent="0.4">
      <c r="I929" s="24" t="s">
        <v>3050</v>
      </c>
      <c r="J929" s="24" t="s">
        <v>3051</v>
      </c>
      <c r="K929" s="24" t="s">
        <v>1009</v>
      </c>
      <c r="L929" s="24">
        <v>3.7</v>
      </c>
      <c r="M929">
        <f t="shared" si="36"/>
        <v>3.7</v>
      </c>
      <c r="N929" t="str">
        <f t="shared" si="37"/>
        <v/>
      </c>
    </row>
    <row r="930" spans="9:14" ht="16.2" x14ac:dyDescent="0.4">
      <c r="I930" s="24" t="s">
        <v>3052</v>
      </c>
      <c r="J930" s="24" t="s">
        <v>3053</v>
      </c>
      <c r="K930" s="24" t="s">
        <v>3054</v>
      </c>
      <c r="L930" s="24">
        <v>3.59</v>
      </c>
      <c r="M930">
        <f t="shared" si="36"/>
        <v>3.59</v>
      </c>
      <c r="N930" t="str">
        <f t="shared" si="37"/>
        <v/>
      </c>
    </row>
    <row r="931" spans="9:14" ht="16.2" x14ac:dyDescent="0.4">
      <c r="I931" s="24" t="s">
        <v>3055</v>
      </c>
      <c r="J931" s="24" t="s">
        <v>679</v>
      </c>
      <c r="K931" s="24" t="s">
        <v>3056</v>
      </c>
      <c r="L931" s="24">
        <v>2.2400000000000002</v>
      </c>
      <c r="M931">
        <f t="shared" si="36"/>
        <v>2.2400000000000002</v>
      </c>
      <c r="N931" t="str">
        <f t="shared" si="37"/>
        <v/>
      </c>
    </row>
    <row r="932" spans="9:14" ht="16.2" x14ac:dyDescent="0.4">
      <c r="I932" s="24" t="s">
        <v>3055</v>
      </c>
      <c r="J932" s="24" t="s">
        <v>3057</v>
      </c>
      <c r="K932" s="24" t="s">
        <v>1014</v>
      </c>
      <c r="L932" s="24">
        <v>2.39</v>
      </c>
      <c r="M932">
        <f t="shared" si="36"/>
        <v>2.39</v>
      </c>
      <c r="N932" t="str">
        <f t="shared" si="37"/>
        <v/>
      </c>
    </row>
    <row r="933" spans="9:14" ht="16.2" x14ac:dyDescent="0.4">
      <c r="I933" s="24" t="s">
        <v>3058</v>
      </c>
      <c r="J933" s="24" t="s">
        <v>3059</v>
      </c>
      <c r="K933" s="24" t="s">
        <v>3060</v>
      </c>
      <c r="L933" s="24">
        <v>3.17</v>
      </c>
      <c r="M933">
        <f t="shared" si="36"/>
        <v>3.17</v>
      </c>
      <c r="N933" t="str">
        <f t="shared" si="37"/>
        <v/>
      </c>
    </row>
    <row r="934" spans="9:14" ht="16.2" x14ac:dyDescent="0.4">
      <c r="I934" s="24" t="s">
        <v>3061</v>
      </c>
      <c r="J934" s="24" t="s">
        <v>3062</v>
      </c>
      <c r="K934" s="24" t="s">
        <v>3063</v>
      </c>
      <c r="L934" s="24">
        <v>2.54</v>
      </c>
      <c r="M934">
        <f t="shared" si="36"/>
        <v>2.54</v>
      </c>
      <c r="N934" t="str">
        <f t="shared" si="37"/>
        <v/>
      </c>
    </row>
    <row r="935" spans="9:14" ht="16.2" x14ac:dyDescent="0.4">
      <c r="I935" s="24" t="s">
        <v>3064</v>
      </c>
      <c r="J935" s="24" t="s">
        <v>3065</v>
      </c>
      <c r="K935" s="24" t="s">
        <v>3066</v>
      </c>
      <c r="L935" s="24">
        <v>3.59</v>
      </c>
      <c r="M935">
        <f t="shared" si="36"/>
        <v>3.59</v>
      </c>
      <c r="N935" t="str">
        <f t="shared" si="37"/>
        <v/>
      </c>
    </row>
    <row r="936" spans="9:14" ht="16.2" x14ac:dyDescent="0.4">
      <c r="I936" s="24" t="s">
        <v>3067</v>
      </c>
      <c r="J936" s="24" t="s">
        <v>3068</v>
      </c>
      <c r="K936" s="24" t="s">
        <v>1019</v>
      </c>
      <c r="L936" s="24">
        <v>2.81</v>
      </c>
      <c r="M936">
        <f t="shared" si="36"/>
        <v>2.81</v>
      </c>
      <c r="N936" t="str">
        <f t="shared" si="37"/>
        <v/>
      </c>
    </row>
    <row r="937" spans="9:14" ht="16.2" x14ac:dyDescent="0.4">
      <c r="I937" s="24" t="s">
        <v>3069</v>
      </c>
      <c r="J937" s="24" t="s">
        <v>3070</v>
      </c>
      <c r="K937" s="24" t="s">
        <v>3071</v>
      </c>
      <c r="L937" s="24">
        <v>2.35</v>
      </c>
      <c r="M937">
        <f t="shared" si="36"/>
        <v>2.35</v>
      </c>
      <c r="N937" t="str">
        <f t="shared" si="37"/>
        <v/>
      </c>
    </row>
    <row r="938" spans="9:14" ht="16.2" x14ac:dyDescent="0.4">
      <c r="I938" s="24" t="s">
        <v>3072</v>
      </c>
      <c r="J938" s="24" t="s">
        <v>3073</v>
      </c>
      <c r="K938" s="24" t="s">
        <v>1024</v>
      </c>
      <c r="L938" s="24">
        <v>3.54</v>
      </c>
      <c r="M938">
        <f t="shared" si="36"/>
        <v>3.54</v>
      </c>
      <c r="N938" t="str">
        <f t="shared" si="37"/>
        <v/>
      </c>
    </row>
    <row r="939" spans="9:14" ht="16.2" x14ac:dyDescent="0.4">
      <c r="I939" s="24" t="s">
        <v>3074</v>
      </c>
      <c r="J939" s="24" t="s">
        <v>3028</v>
      </c>
      <c r="K939" s="24" t="s">
        <v>3075</v>
      </c>
      <c r="L939" s="24">
        <v>3.11</v>
      </c>
      <c r="M939">
        <f t="shared" si="36"/>
        <v>3.11</v>
      </c>
      <c r="N939" t="str">
        <f t="shared" si="37"/>
        <v/>
      </c>
    </row>
    <row r="940" spans="9:14" ht="16.2" x14ac:dyDescent="0.4">
      <c r="I940" s="24" t="s">
        <v>3076</v>
      </c>
      <c r="J940" s="24" t="s">
        <v>3077</v>
      </c>
      <c r="K940" s="24" t="s">
        <v>3078</v>
      </c>
      <c r="L940" s="24">
        <v>2.34</v>
      </c>
      <c r="M940">
        <f t="shared" si="36"/>
        <v>2.34</v>
      </c>
      <c r="N940" t="str">
        <f t="shared" si="37"/>
        <v/>
      </c>
    </row>
    <row r="941" spans="9:14" ht="16.2" x14ac:dyDescent="0.4">
      <c r="I941" s="24" t="s">
        <v>3079</v>
      </c>
      <c r="J941" s="24" t="s">
        <v>3080</v>
      </c>
      <c r="K941" s="24" t="s">
        <v>3081</v>
      </c>
      <c r="L941" s="24">
        <v>3.01</v>
      </c>
      <c r="M941">
        <f t="shared" si="36"/>
        <v>3.01</v>
      </c>
      <c r="N941" t="str">
        <f t="shared" si="37"/>
        <v/>
      </c>
    </row>
    <row r="942" spans="9:14" ht="16.2" x14ac:dyDescent="0.4">
      <c r="I942" s="24" t="s">
        <v>3082</v>
      </c>
      <c r="J942" s="24" t="s">
        <v>3083</v>
      </c>
      <c r="K942" s="24" t="s">
        <v>3084</v>
      </c>
      <c r="L942" s="24">
        <v>3.16</v>
      </c>
      <c r="M942">
        <f t="shared" si="36"/>
        <v>3.16</v>
      </c>
      <c r="N942" t="str">
        <f t="shared" si="37"/>
        <v/>
      </c>
    </row>
    <row r="943" spans="9:14" ht="16.2" x14ac:dyDescent="0.4">
      <c r="I943" s="24" t="s">
        <v>3085</v>
      </c>
      <c r="J943" s="24" t="s">
        <v>3086</v>
      </c>
      <c r="K943" s="24" t="s">
        <v>3087</v>
      </c>
      <c r="L943" s="24">
        <v>3.83</v>
      </c>
      <c r="M943">
        <f t="shared" si="36"/>
        <v>3.83</v>
      </c>
      <c r="N943" t="str">
        <f t="shared" si="37"/>
        <v>FRAGILES</v>
      </c>
    </row>
    <row r="944" spans="9:14" ht="16.2" x14ac:dyDescent="0.4">
      <c r="I944" s="24" t="s">
        <v>3088</v>
      </c>
      <c r="J944" s="24" t="s">
        <v>3089</v>
      </c>
      <c r="K944" s="24" t="s">
        <v>1029</v>
      </c>
      <c r="L944" s="24">
        <v>3.58</v>
      </c>
      <c r="M944">
        <f t="shared" si="36"/>
        <v>3.58</v>
      </c>
      <c r="N944" t="str">
        <f t="shared" si="37"/>
        <v/>
      </c>
    </row>
    <row r="945" spans="9:14" ht="16.2" x14ac:dyDescent="0.4">
      <c r="I945" s="24" t="s">
        <v>3090</v>
      </c>
      <c r="J945" s="24" t="s">
        <v>3091</v>
      </c>
      <c r="K945" s="24" t="s">
        <v>3092</v>
      </c>
      <c r="L945" s="24">
        <v>3.07</v>
      </c>
      <c r="M945">
        <f t="shared" si="36"/>
        <v>3.07</v>
      </c>
      <c r="N945" t="str">
        <f t="shared" si="37"/>
        <v/>
      </c>
    </row>
    <row r="946" spans="9:14" ht="16.2" x14ac:dyDescent="0.4">
      <c r="I946" s="24" t="s">
        <v>3093</v>
      </c>
      <c r="J946" s="24" t="s">
        <v>3094</v>
      </c>
      <c r="K946" s="24" t="s">
        <v>3095</v>
      </c>
      <c r="L946" s="24">
        <v>3.37</v>
      </c>
      <c r="M946">
        <f t="shared" si="36"/>
        <v>3.37</v>
      </c>
      <c r="N946" t="str">
        <f t="shared" si="37"/>
        <v/>
      </c>
    </row>
    <row r="947" spans="9:14" ht="16.2" x14ac:dyDescent="0.4">
      <c r="I947" s="24" t="s">
        <v>3096</v>
      </c>
      <c r="J947" s="24" t="s">
        <v>2240</v>
      </c>
      <c r="K947" s="24" t="s">
        <v>3097</v>
      </c>
      <c r="L947" s="24">
        <v>3.12</v>
      </c>
      <c r="M947">
        <f t="shared" si="36"/>
        <v>3.12</v>
      </c>
      <c r="N947" t="str">
        <f t="shared" si="37"/>
        <v/>
      </c>
    </row>
    <row r="948" spans="9:14" ht="16.2" x14ac:dyDescent="0.4">
      <c r="I948" s="24" t="s">
        <v>3098</v>
      </c>
      <c r="J948" s="24" t="s">
        <v>3099</v>
      </c>
      <c r="K948" s="24" t="s">
        <v>1034</v>
      </c>
      <c r="L948" s="24">
        <v>3.96</v>
      </c>
      <c r="M948">
        <f t="shared" si="36"/>
        <v>3.96</v>
      </c>
      <c r="N948" t="str">
        <f t="shared" si="37"/>
        <v>FRAGILES</v>
      </c>
    </row>
    <row r="949" spans="9:14" ht="16.2" x14ac:dyDescent="0.4">
      <c r="I949" s="24" t="s">
        <v>3100</v>
      </c>
      <c r="J949" s="24" t="s">
        <v>3101</v>
      </c>
      <c r="K949" s="24" t="s">
        <v>3102</v>
      </c>
      <c r="L949" s="24">
        <v>2.83</v>
      </c>
      <c r="M949">
        <f t="shared" si="36"/>
        <v>2.83</v>
      </c>
      <c r="N949" t="str">
        <f t="shared" si="37"/>
        <v/>
      </c>
    </row>
    <row r="950" spans="9:14" ht="16.2" x14ac:dyDescent="0.4">
      <c r="I950" s="24" t="s">
        <v>3103</v>
      </c>
      <c r="J950" s="24" t="s">
        <v>2803</v>
      </c>
      <c r="K950" s="24" t="s">
        <v>3104</v>
      </c>
      <c r="L950" s="24">
        <v>3.18</v>
      </c>
      <c r="M950">
        <f t="shared" si="36"/>
        <v>3.18</v>
      </c>
      <c r="N950" t="str">
        <f t="shared" si="37"/>
        <v/>
      </c>
    </row>
    <row r="951" spans="9:14" ht="16.2" x14ac:dyDescent="0.4">
      <c r="I951" s="24" t="s">
        <v>3105</v>
      </c>
      <c r="J951" s="24" t="s">
        <v>3106</v>
      </c>
      <c r="K951" s="24" t="s">
        <v>3107</v>
      </c>
      <c r="L951" s="24">
        <v>3.35</v>
      </c>
      <c r="M951">
        <f t="shared" si="36"/>
        <v>3.35</v>
      </c>
      <c r="N951" t="str">
        <f t="shared" si="37"/>
        <v/>
      </c>
    </row>
    <row r="952" spans="9:14" ht="16.2" x14ac:dyDescent="0.4">
      <c r="I952" s="24" t="s">
        <v>3108</v>
      </c>
      <c r="J952" s="24" t="s">
        <v>3109</v>
      </c>
      <c r="K952" s="24" t="s">
        <v>3110</v>
      </c>
      <c r="L952" s="24">
        <v>2.76</v>
      </c>
      <c r="M952">
        <f t="shared" si="36"/>
        <v>2.76</v>
      </c>
      <c r="N952" t="str">
        <f t="shared" si="37"/>
        <v/>
      </c>
    </row>
    <row r="953" spans="9:14" ht="16.2" x14ac:dyDescent="0.4">
      <c r="I953" s="24" t="s">
        <v>3111</v>
      </c>
      <c r="J953" s="24" t="s">
        <v>1929</v>
      </c>
      <c r="K953" s="24" t="s">
        <v>3112</v>
      </c>
      <c r="L953" s="24">
        <v>3.13</v>
      </c>
      <c r="M953">
        <f t="shared" si="36"/>
        <v>3.13</v>
      </c>
      <c r="N953" t="str">
        <f t="shared" si="37"/>
        <v/>
      </c>
    </row>
    <row r="954" spans="9:14" ht="16.2" x14ac:dyDescent="0.4">
      <c r="I954" s="24" t="s">
        <v>3113</v>
      </c>
      <c r="J954" s="24" t="s">
        <v>3114</v>
      </c>
      <c r="K954" s="24" t="s">
        <v>3115</v>
      </c>
      <c r="L954" s="24">
        <v>3.31</v>
      </c>
      <c r="M954">
        <f t="shared" si="36"/>
        <v>3.31</v>
      </c>
      <c r="N954" t="str">
        <f t="shared" si="37"/>
        <v/>
      </c>
    </row>
    <row r="955" spans="9:14" ht="16.2" x14ac:dyDescent="0.4">
      <c r="I955" s="24" t="s">
        <v>3116</v>
      </c>
      <c r="J955" s="24" t="s">
        <v>3117</v>
      </c>
      <c r="K955" s="24" t="s">
        <v>1039</v>
      </c>
      <c r="L955" s="24">
        <v>3.6</v>
      </c>
      <c r="M955">
        <f t="shared" si="36"/>
        <v>3.6</v>
      </c>
      <c r="N955" t="str">
        <f t="shared" si="37"/>
        <v/>
      </c>
    </row>
    <row r="956" spans="9:14" ht="16.2" x14ac:dyDescent="0.4">
      <c r="I956" s="24" t="s">
        <v>3118</v>
      </c>
      <c r="J956" s="24" t="s">
        <v>3119</v>
      </c>
      <c r="K956" s="24" t="s">
        <v>3120</v>
      </c>
      <c r="L956" s="24">
        <v>3.56</v>
      </c>
      <c r="M956">
        <f t="shared" si="36"/>
        <v>3.56</v>
      </c>
      <c r="N956" t="str">
        <f t="shared" si="37"/>
        <v/>
      </c>
    </row>
    <row r="957" spans="9:14" ht="16.2" x14ac:dyDescent="0.4">
      <c r="I957" s="24" t="s">
        <v>3121</v>
      </c>
      <c r="J957" s="24" t="s">
        <v>3122</v>
      </c>
      <c r="K957" s="24" t="s">
        <v>3123</v>
      </c>
      <c r="L957" s="24">
        <v>3.86</v>
      </c>
      <c r="M957">
        <f t="shared" si="36"/>
        <v>3.86</v>
      </c>
      <c r="N957" t="str">
        <f t="shared" si="37"/>
        <v>FRAGILES</v>
      </c>
    </row>
    <row r="958" spans="9:14" ht="16.2" x14ac:dyDescent="0.4">
      <c r="I958" s="24" t="s">
        <v>3124</v>
      </c>
      <c r="J958" s="24" t="s">
        <v>385</v>
      </c>
      <c r="K958" s="24" t="s">
        <v>3125</v>
      </c>
      <c r="L958" s="24">
        <v>2.75</v>
      </c>
      <c r="M958">
        <f t="shared" si="36"/>
        <v>2.75</v>
      </c>
      <c r="N958" t="str">
        <f t="shared" si="37"/>
        <v/>
      </c>
    </row>
    <row r="959" spans="9:14" ht="16.2" x14ac:dyDescent="0.4">
      <c r="I959" s="24" t="s">
        <v>3126</v>
      </c>
      <c r="J959" s="24" t="s">
        <v>2319</v>
      </c>
      <c r="K959" s="24" t="s">
        <v>3127</v>
      </c>
      <c r="L959" s="24">
        <v>2.97</v>
      </c>
      <c r="M959">
        <f t="shared" si="36"/>
        <v>2.97</v>
      </c>
      <c r="N959" t="str">
        <f t="shared" si="37"/>
        <v/>
      </c>
    </row>
    <row r="960" spans="9:14" ht="16.2" x14ac:dyDescent="0.4">
      <c r="I960" s="24" t="s">
        <v>3128</v>
      </c>
      <c r="J960" s="24" t="s">
        <v>3129</v>
      </c>
      <c r="K960" s="24" t="s">
        <v>3130</v>
      </c>
      <c r="L960" s="24">
        <v>3.16</v>
      </c>
      <c r="M960">
        <f t="shared" si="36"/>
        <v>3.16</v>
      </c>
      <c r="N960" t="str">
        <f t="shared" si="37"/>
        <v/>
      </c>
    </row>
    <row r="961" spans="9:14" ht="16.2" x14ac:dyDescent="0.4">
      <c r="I961" s="24" t="s">
        <v>3131</v>
      </c>
      <c r="J961" s="24" t="s">
        <v>3132</v>
      </c>
      <c r="K961" s="24" t="s">
        <v>3133</v>
      </c>
      <c r="L961" s="24">
        <v>3.09</v>
      </c>
      <c r="M961">
        <f t="shared" si="36"/>
        <v>3.09</v>
      </c>
      <c r="N961" t="str">
        <f t="shared" si="37"/>
        <v/>
      </c>
    </row>
    <row r="962" spans="9:14" ht="16.2" x14ac:dyDescent="0.4">
      <c r="I962" s="24" t="s">
        <v>3134</v>
      </c>
      <c r="J962" s="24" t="s">
        <v>3135</v>
      </c>
      <c r="K962" s="24" t="s">
        <v>3136</v>
      </c>
      <c r="L962" s="24">
        <v>2.71</v>
      </c>
      <c r="M962">
        <f t="shared" si="36"/>
        <v>2.71</v>
      </c>
      <c r="N962" t="str">
        <f t="shared" si="37"/>
        <v/>
      </c>
    </row>
    <row r="963" spans="9:14" ht="16.2" x14ac:dyDescent="0.4">
      <c r="I963" s="24" t="s">
        <v>3137</v>
      </c>
      <c r="J963" s="24" t="s">
        <v>3138</v>
      </c>
      <c r="K963" s="24" t="s">
        <v>3139</v>
      </c>
      <c r="L963" s="24">
        <v>2.61</v>
      </c>
      <c r="M963">
        <f t="shared" si="36"/>
        <v>2.61</v>
      </c>
      <c r="N963" t="str">
        <f t="shared" si="37"/>
        <v/>
      </c>
    </row>
    <row r="964" spans="9:14" ht="16.2" x14ac:dyDescent="0.4">
      <c r="I964" s="24" t="s">
        <v>3140</v>
      </c>
      <c r="J964" s="24" t="s">
        <v>3141</v>
      </c>
      <c r="K964" s="24" t="s">
        <v>1044</v>
      </c>
      <c r="L964" s="24">
        <v>3.51</v>
      </c>
      <c r="M964">
        <f t="shared" ref="M964:M1027" si="38">L964+0</f>
        <v>3.51</v>
      </c>
      <c r="N964" t="str">
        <f t="shared" ref="N964:N1027" si="39">IF(M964&gt;$M$1,"FRAGILES","")</f>
        <v/>
      </c>
    </row>
    <row r="965" spans="9:14" ht="16.2" x14ac:dyDescent="0.4">
      <c r="I965" s="24" t="s">
        <v>3142</v>
      </c>
      <c r="J965" s="24" t="s">
        <v>3143</v>
      </c>
      <c r="K965" s="24" t="s">
        <v>3144</v>
      </c>
      <c r="L965" s="24">
        <v>3.67</v>
      </c>
      <c r="M965">
        <f t="shared" si="38"/>
        <v>3.67</v>
      </c>
      <c r="N965" t="str">
        <f t="shared" si="39"/>
        <v/>
      </c>
    </row>
    <row r="966" spans="9:14" ht="16.2" x14ac:dyDescent="0.4">
      <c r="I966" s="24" t="s">
        <v>3145</v>
      </c>
      <c r="J966" s="24" t="s">
        <v>3146</v>
      </c>
      <c r="K966" s="24" t="s">
        <v>3147</v>
      </c>
      <c r="L966" s="24">
        <v>2.61</v>
      </c>
      <c r="M966">
        <f t="shared" si="38"/>
        <v>2.61</v>
      </c>
      <c r="N966" t="str">
        <f t="shared" si="39"/>
        <v/>
      </c>
    </row>
    <row r="967" spans="9:14" ht="16.2" x14ac:dyDescent="0.4">
      <c r="I967" s="24" t="s">
        <v>3148</v>
      </c>
      <c r="J967" s="24" t="s">
        <v>1373</v>
      </c>
      <c r="K967" s="24" t="s">
        <v>3149</v>
      </c>
      <c r="L967" s="24">
        <v>3</v>
      </c>
      <c r="M967">
        <f t="shared" si="38"/>
        <v>3</v>
      </c>
      <c r="N967" t="str">
        <f t="shared" si="39"/>
        <v/>
      </c>
    </row>
    <row r="968" spans="9:14" ht="16.2" x14ac:dyDescent="0.4">
      <c r="I968" s="24" t="s">
        <v>3150</v>
      </c>
      <c r="J968" s="24" t="s">
        <v>3151</v>
      </c>
      <c r="K968" s="24" t="s">
        <v>3152</v>
      </c>
      <c r="L968" s="24">
        <v>2.54</v>
      </c>
      <c r="M968">
        <f t="shared" si="38"/>
        <v>2.54</v>
      </c>
      <c r="N968" t="str">
        <f t="shared" si="39"/>
        <v/>
      </c>
    </row>
    <row r="969" spans="9:14" ht="16.2" x14ac:dyDescent="0.4">
      <c r="I969" s="24" t="s">
        <v>3153</v>
      </c>
      <c r="J969" s="24" t="s">
        <v>3154</v>
      </c>
      <c r="K969" s="24" t="s">
        <v>3155</v>
      </c>
      <c r="L969" s="24">
        <v>3.37</v>
      </c>
      <c r="M969">
        <f t="shared" si="38"/>
        <v>3.37</v>
      </c>
      <c r="N969" t="str">
        <f t="shared" si="39"/>
        <v/>
      </c>
    </row>
    <row r="970" spans="9:14" ht="16.2" x14ac:dyDescent="0.4">
      <c r="I970" s="24" t="s">
        <v>3156</v>
      </c>
      <c r="J970" s="24" t="s">
        <v>3157</v>
      </c>
      <c r="K970" s="24" t="s">
        <v>3158</v>
      </c>
      <c r="L970" s="24">
        <v>2.99</v>
      </c>
      <c r="M970">
        <f t="shared" si="38"/>
        <v>2.99</v>
      </c>
      <c r="N970" t="str">
        <f t="shared" si="39"/>
        <v/>
      </c>
    </row>
    <row r="971" spans="9:14" ht="16.2" x14ac:dyDescent="0.4">
      <c r="I971" s="24" t="s">
        <v>3159</v>
      </c>
      <c r="J971" s="24" t="s">
        <v>1981</v>
      </c>
      <c r="K971" s="24" t="s">
        <v>3160</v>
      </c>
      <c r="L971" s="24">
        <v>3.87</v>
      </c>
      <c r="M971">
        <f t="shared" si="38"/>
        <v>3.87</v>
      </c>
      <c r="N971" t="str">
        <f t="shared" si="39"/>
        <v>FRAGILES</v>
      </c>
    </row>
    <row r="972" spans="9:14" ht="16.2" x14ac:dyDescent="0.4">
      <c r="I972" s="24" t="s">
        <v>3161</v>
      </c>
      <c r="J972" s="24" t="s">
        <v>2137</v>
      </c>
      <c r="K972" s="24" t="s">
        <v>3162</v>
      </c>
      <c r="L972" s="24">
        <v>3.39</v>
      </c>
      <c r="M972">
        <f t="shared" si="38"/>
        <v>3.39</v>
      </c>
      <c r="N972" t="str">
        <f t="shared" si="39"/>
        <v/>
      </c>
    </row>
    <row r="973" spans="9:14" ht="16.2" x14ac:dyDescent="0.4">
      <c r="I973" s="24" t="s">
        <v>3163</v>
      </c>
      <c r="J973" s="24" t="s">
        <v>3164</v>
      </c>
      <c r="K973" s="24" t="s">
        <v>3165</v>
      </c>
      <c r="L973" s="24">
        <v>4</v>
      </c>
      <c r="M973">
        <f t="shared" si="38"/>
        <v>4</v>
      </c>
      <c r="N973" t="str">
        <f t="shared" si="39"/>
        <v>FRAGILES</v>
      </c>
    </row>
    <row r="974" spans="9:14" ht="16.2" x14ac:dyDescent="0.4">
      <c r="I974" s="24" t="s">
        <v>3166</v>
      </c>
      <c r="J974" s="24" t="s">
        <v>3167</v>
      </c>
      <c r="K974" s="24" t="s">
        <v>3168</v>
      </c>
      <c r="L974" s="24">
        <v>3.41</v>
      </c>
      <c r="M974">
        <f t="shared" si="38"/>
        <v>3.41</v>
      </c>
      <c r="N974" t="str">
        <f t="shared" si="39"/>
        <v/>
      </c>
    </row>
    <row r="975" spans="9:14" ht="16.2" x14ac:dyDescent="0.4">
      <c r="I975" s="24" t="s">
        <v>3169</v>
      </c>
      <c r="J975" s="24" t="s">
        <v>3170</v>
      </c>
      <c r="K975" s="24" t="s">
        <v>3171</v>
      </c>
      <c r="L975" s="24">
        <v>2.81</v>
      </c>
      <c r="M975">
        <f t="shared" si="38"/>
        <v>2.81</v>
      </c>
      <c r="N975" t="str">
        <f t="shared" si="39"/>
        <v/>
      </c>
    </row>
    <row r="976" spans="9:14" ht="16.2" x14ac:dyDescent="0.4">
      <c r="I976" s="24" t="s">
        <v>3172</v>
      </c>
      <c r="J976" s="24" t="s">
        <v>3173</v>
      </c>
      <c r="K976" s="24" t="s">
        <v>3174</v>
      </c>
      <c r="L976" s="24">
        <v>4.25</v>
      </c>
      <c r="M976">
        <f t="shared" si="38"/>
        <v>4.25</v>
      </c>
      <c r="N976" t="str">
        <f t="shared" si="39"/>
        <v>FRAGILES</v>
      </c>
    </row>
    <row r="977" spans="9:14" ht="16.2" x14ac:dyDescent="0.4">
      <c r="I977" s="24" t="s">
        <v>3175</v>
      </c>
      <c r="J977" s="24" t="s">
        <v>3176</v>
      </c>
      <c r="K977" s="24" t="s">
        <v>1063</v>
      </c>
      <c r="L977" s="24">
        <v>3</v>
      </c>
      <c r="M977">
        <f t="shared" si="38"/>
        <v>3</v>
      </c>
      <c r="N977" t="str">
        <f t="shared" si="39"/>
        <v/>
      </c>
    </row>
    <row r="978" spans="9:14" ht="16.2" x14ac:dyDescent="0.4">
      <c r="I978" s="24" t="s">
        <v>3177</v>
      </c>
      <c r="J978" s="24" t="s">
        <v>3178</v>
      </c>
      <c r="K978" s="24" t="s">
        <v>3179</v>
      </c>
      <c r="L978" s="24">
        <v>3.7</v>
      </c>
      <c r="M978">
        <f t="shared" si="38"/>
        <v>3.7</v>
      </c>
      <c r="N978" t="str">
        <f t="shared" si="39"/>
        <v/>
      </c>
    </row>
    <row r="979" spans="9:14" ht="16.2" x14ac:dyDescent="0.4">
      <c r="I979" s="24" t="s">
        <v>3180</v>
      </c>
      <c r="J979" s="24" t="s">
        <v>3181</v>
      </c>
      <c r="K979" s="24" t="s">
        <v>3182</v>
      </c>
      <c r="L979" s="24">
        <v>3.18</v>
      </c>
      <c r="M979">
        <f t="shared" si="38"/>
        <v>3.18</v>
      </c>
      <c r="N979" t="str">
        <f t="shared" si="39"/>
        <v/>
      </c>
    </row>
    <row r="980" spans="9:14" ht="16.2" x14ac:dyDescent="0.4">
      <c r="I980" s="24" t="s">
        <v>3183</v>
      </c>
      <c r="J980" s="24" t="s">
        <v>1821</v>
      </c>
      <c r="K980" s="24" t="s">
        <v>3184</v>
      </c>
      <c r="L980" s="24">
        <v>2.48</v>
      </c>
      <c r="M980">
        <f t="shared" si="38"/>
        <v>2.48</v>
      </c>
      <c r="N980" t="str">
        <f t="shared" si="39"/>
        <v/>
      </c>
    </row>
    <row r="981" spans="9:14" ht="16.2" x14ac:dyDescent="0.4">
      <c r="I981" s="24" t="s">
        <v>3185</v>
      </c>
      <c r="J981" s="24" t="s">
        <v>3186</v>
      </c>
      <c r="K981" s="24" t="s">
        <v>3187</v>
      </c>
      <c r="L981" s="24">
        <v>3.24</v>
      </c>
      <c r="M981">
        <f t="shared" si="38"/>
        <v>3.24</v>
      </c>
      <c r="N981" t="str">
        <f t="shared" si="39"/>
        <v/>
      </c>
    </row>
    <row r="982" spans="9:14" ht="16.2" x14ac:dyDescent="0.4">
      <c r="I982" s="24" t="s">
        <v>3188</v>
      </c>
      <c r="J982" s="24" t="s">
        <v>3189</v>
      </c>
      <c r="K982" s="24" t="s">
        <v>1068</v>
      </c>
      <c r="L982" s="24">
        <v>2.77</v>
      </c>
      <c r="M982">
        <f t="shared" si="38"/>
        <v>2.77</v>
      </c>
      <c r="N982" t="str">
        <f t="shared" si="39"/>
        <v/>
      </c>
    </row>
    <row r="983" spans="9:14" ht="16.2" x14ac:dyDescent="0.4">
      <c r="I983" s="24" t="s">
        <v>3190</v>
      </c>
      <c r="J983" s="24" t="s">
        <v>3191</v>
      </c>
      <c r="K983" s="24" t="s">
        <v>3192</v>
      </c>
      <c r="L983" s="24">
        <v>2.52</v>
      </c>
      <c r="M983">
        <f t="shared" si="38"/>
        <v>2.52</v>
      </c>
      <c r="N983" t="str">
        <f t="shared" si="39"/>
        <v/>
      </c>
    </row>
    <row r="984" spans="9:14" ht="16.2" x14ac:dyDescent="0.4">
      <c r="I984" s="24" t="s">
        <v>3193</v>
      </c>
      <c r="J984" s="24" t="s">
        <v>1474</v>
      </c>
      <c r="K984" s="24" t="s">
        <v>3194</v>
      </c>
      <c r="L984" s="24">
        <v>3.31</v>
      </c>
      <c r="M984">
        <f t="shared" si="38"/>
        <v>3.31</v>
      </c>
      <c r="N984" t="str">
        <f t="shared" si="39"/>
        <v/>
      </c>
    </row>
    <row r="985" spans="9:14" ht="16.2" x14ac:dyDescent="0.4">
      <c r="I985" s="24" t="s">
        <v>3195</v>
      </c>
      <c r="J985" s="24" t="s">
        <v>3196</v>
      </c>
      <c r="K985" s="24" t="s">
        <v>3197</v>
      </c>
      <c r="L985" s="24">
        <v>4.71</v>
      </c>
      <c r="M985">
        <f t="shared" si="38"/>
        <v>4.71</v>
      </c>
      <c r="N985" t="str">
        <f t="shared" si="39"/>
        <v>FRAGILES</v>
      </c>
    </row>
    <row r="986" spans="9:14" ht="16.2" x14ac:dyDescent="0.4">
      <c r="I986" s="24" t="s">
        <v>3198</v>
      </c>
      <c r="J986" s="24" t="s">
        <v>3199</v>
      </c>
      <c r="K986" s="24" t="s">
        <v>3200</v>
      </c>
      <c r="L986" s="24">
        <v>2.84</v>
      </c>
      <c r="M986">
        <f t="shared" si="38"/>
        <v>2.84</v>
      </c>
      <c r="N986" t="str">
        <f t="shared" si="39"/>
        <v/>
      </c>
    </row>
    <row r="987" spans="9:14" ht="16.2" x14ac:dyDescent="0.4">
      <c r="I987" s="24" t="s">
        <v>3201</v>
      </c>
      <c r="J987" s="24" t="s">
        <v>3202</v>
      </c>
      <c r="K987" s="24" t="s">
        <v>3203</v>
      </c>
      <c r="L987" s="24">
        <v>3.3</v>
      </c>
      <c r="M987">
        <f t="shared" si="38"/>
        <v>3.3</v>
      </c>
      <c r="N987" t="str">
        <f t="shared" si="39"/>
        <v/>
      </c>
    </row>
    <row r="988" spans="9:14" ht="16.2" x14ac:dyDescent="0.4">
      <c r="I988" s="24" t="s">
        <v>3204</v>
      </c>
      <c r="J988" s="24" t="s">
        <v>3205</v>
      </c>
      <c r="K988" s="24" t="s">
        <v>3206</v>
      </c>
      <c r="L988" s="24">
        <v>3.89</v>
      </c>
      <c r="M988">
        <f t="shared" si="38"/>
        <v>3.89</v>
      </c>
      <c r="N988" t="str">
        <f t="shared" si="39"/>
        <v>FRAGILES</v>
      </c>
    </row>
    <row r="989" spans="9:14" ht="16.2" x14ac:dyDescent="0.4">
      <c r="I989" s="24" t="s">
        <v>3207</v>
      </c>
      <c r="J989" s="24" t="s">
        <v>1312</v>
      </c>
      <c r="K989" s="24" t="s">
        <v>3208</v>
      </c>
      <c r="L989" s="24">
        <v>2.2999999999999998</v>
      </c>
      <c r="M989">
        <f t="shared" si="38"/>
        <v>2.2999999999999998</v>
      </c>
      <c r="N989" t="str">
        <f t="shared" si="39"/>
        <v/>
      </c>
    </row>
    <row r="990" spans="9:14" ht="16.2" x14ac:dyDescent="0.4">
      <c r="I990" s="24" t="s">
        <v>3209</v>
      </c>
      <c r="J990" s="24" t="s">
        <v>1570</v>
      </c>
      <c r="K990" s="24" t="s">
        <v>3210</v>
      </c>
      <c r="L990" s="24">
        <v>2.93</v>
      </c>
      <c r="M990">
        <f t="shared" si="38"/>
        <v>2.93</v>
      </c>
      <c r="N990" t="str">
        <f t="shared" si="39"/>
        <v/>
      </c>
    </row>
    <row r="991" spans="9:14" ht="16.2" x14ac:dyDescent="0.4">
      <c r="I991" s="24" t="s">
        <v>3211</v>
      </c>
      <c r="J991" s="24" t="s">
        <v>3212</v>
      </c>
      <c r="K991" s="24" t="s">
        <v>1073</v>
      </c>
      <c r="L991" s="24">
        <v>2.96</v>
      </c>
      <c r="M991">
        <f t="shared" si="38"/>
        <v>2.96</v>
      </c>
      <c r="N991" t="str">
        <f t="shared" si="39"/>
        <v/>
      </c>
    </row>
    <row r="992" spans="9:14" ht="16.2" x14ac:dyDescent="0.4">
      <c r="I992" s="24" t="s">
        <v>3213</v>
      </c>
      <c r="J992" s="24" t="s">
        <v>1409</v>
      </c>
      <c r="K992" s="24" t="s">
        <v>1077</v>
      </c>
      <c r="L992" s="24">
        <v>4.1399999999999997</v>
      </c>
      <c r="M992">
        <f t="shared" si="38"/>
        <v>4.1399999999999997</v>
      </c>
      <c r="N992" t="str">
        <f t="shared" si="39"/>
        <v>FRAGILES</v>
      </c>
    </row>
    <row r="993" spans="9:14" ht="16.2" x14ac:dyDescent="0.4">
      <c r="I993" s="24" t="s">
        <v>3214</v>
      </c>
      <c r="J993" s="24" t="s">
        <v>3215</v>
      </c>
      <c r="K993" s="24" t="s">
        <v>1082</v>
      </c>
      <c r="L993" s="24">
        <v>3.07</v>
      </c>
      <c r="M993">
        <f t="shared" si="38"/>
        <v>3.07</v>
      </c>
      <c r="N993" t="str">
        <f t="shared" si="39"/>
        <v/>
      </c>
    </row>
    <row r="994" spans="9:14" ht="16.2" x14ac:dyDescent="0.4">
      <c r="I994" s="24" t="s">
        <v>3216</v>
      </c>
      <c r="J994" s="24" t="s">
        <v>3217</v>
      </c>
      <c r="K994" s="24" t="s">
        <v>3218</v>
      </c>
      <c r="L994" s="24">
        <v>2.4700000000000002</v>
      </c>
      <c r="M994">
        <f t="shared" si="38"/>
        <v>2.4700000000000002</v>
      </c>
      <c r="N994" t="str">
        <f t="shared" si="39"/>
        <v/>
      </c>
    </row>
    <row r="995" spans="9:14" ht="16.2" x14ac:dyDescent="0.4">
      <c r="I995" s="24" t="s">
        <v>3219</v>
      </c>
      <c r="J995" s="24" t="s">
        <v>3220</v>
      </c>
      <c r="K995" s="24" t="s">
        <v>3221</v>
      </c>
      <c r="L995" s="24">
        <v>2.91</v>
      </c>
      <c r="M995">
        <f t="shared" si="38"/>
        <v>2.91</v>
      </c>
      <c r="N995" t="str">
        <f t="shared" si="39"/>
        <v/>
      </c>
    </row>
    <row r="996" spans="9:14" ht="16.2" x14ac:dyDescent="0.4">
      <c r="I996" s="24" t="s">
        <v>3222</v>
      </c>
      <c r="J996" s="24" t="s">
        <v>3223</v>
      </c>
      <c r="K996" s="24" t="s">
        <v>1087</v>
      </c>
      <c r="L996" s="24">
        <v>3.28</v>
      </c>
      <c r="M996">
        <f t="shared" si="38"/>
        <v>3.28</v>
      </c>
      <c r="N996" t="str">
        <f t="shared" si="39"/>
        <v/>
      </c>
    </row>
    <row r="997" spans="9:14" ht="16.2" x14ac:dyDescent="0.4">
      <c r="I997" s="24" t="s">
        <v>3224</v>
      </c>
      <c r="J997" s="24" t="s">
        <v>3225</v>
      </c>
      <c r="K997" s="24" t="s">
        <v>3226</v>
      </c>
      <c r="L997" s="24">
        <v>3.2</v>
      </c>
      <c r="M997">
        <f t="shared" si="38"/>
        <v>3.2</v>
      </c>
      <c r="N997" t="str">
        <f t="shared" si="39"/>
        <v/>
      </c>
    </row>
    <row r="998" spans="9:14" ht="16.2" x14ac:dyDescent="0.4">
      <c r="I998" s="24" t="s">
        <v>3227</v>
      </c>
      <c r="J998" s="24" t="s">
        <v>3228</v>
      </c>
      <c r="K998" s="24" t="s">
        <v>3229</v>
      </c>
      <c r="L998" s="24">
        <v>3.66</v>
      </c>
      <c r="M998">
        <f t="shared" si="38"/>
        <v>3.66</v>
      </c>
      <c r="N998" t="str">
        <f t="shared" si="39"/>
        <v/>
      </c>
    </row>
    <row r="999" spans="9:14" ht="16.2" x14ac:dyDescent="0.4">
      <c r="I999" s="24" t="s">
        <v>3230</v>
      </c>
      <c r="J999" s="24" t="s">
        <v>2679</v>
      </c>
      <c r="K999" s="24" t="s">
        <v>3231</v>
      </c>
      <c r="L999" s="24">
        <v>3.35</v>
      </c>
      <c r="M999">
        <f t="shared" si="38"/>
        <v>3.35</v>
      </c>
      <c r="N999" t="str">
        <f t="shared" si="39"/>
        <v/>
      </c>
    </row>
    <row r="1000" spans="9:14" ht="16.2" x14ac:dyDescent="0.4">
      <c r="I1000" s="24" t="s">
        <v>3232</v>
      </c>
      <c r="J1000" s="24" t="s">
        <v>3233</v>
      </c>
      <c r="K1000" s="24" t="s">
        <v>3234</v>
      </c>
      <c r="L1000" s="24">
        <v>3.73</v>
      </c>
      <c r="M1000">
        <f t="shared" si="38"/>
        <v>3.73</v>
      </c>
      <c r="N1000" t="str">
        <f t="shared" si="39"/>
        <v/>
      </c>
    </row>
    <row r="1001" spans="9:14" ht="16.2" x14ac:dyDescent="0.4">
      <c r="I1001" s="24" t="s">
        <v>3235</v>
      </c>
      <c r="J1001" s="24" t="s">
        <v>3236</v>
      </c>
      <c r="K1001" s="24" t="s">
        <v>3237</v>
      </c>
      <c r="L1001" s="24">
        <v>4.1500000000000004</v>
      </c>
      <c r="M1001">
        <f t="shared" si="38"/>
        <v>4.1500000000000004</v>
      </c>
      <c r="N1001" t="str">
        <f t="shared" si="39"/>
        <v>FRAGILES</v>
      </c>
    </row>
    <row r="1002" spans="9:14" ht="16.2" x14ac:dyDescent="0.4">
      <c r="I1002" s="24" t="s">
        <v>3238</v>
      </c>
      <c r="J1002" s="24" t="s">
        <v>3239</v>
      </c>
      <c r="K1002" s="24" t="s">
        <v>3240</v>
      </c>
      <c r="L1002" s="24">
        <v>3.14</v>
      </c>
      <c r="M1002">
        <f t="shared" si="38"/>
        <v>3.14</v>
      </c>
      <c r="N1002" t="str">
        <f t="shared" si="39"/>
        <v/>
      </c>
    </row>
    <row r="1003" spans="9:14" ht="16.2" x14ac:dyDescent="0.4">
      <c r="I1003" s="24" t="s">
        <v>3241</v>
      </c>
      <c r="J1003" s="24" t="s">
        <v>3242</v>
      </c>
      <c r="K1003" s="24" t="s">
        <v>3243</v>
      </c>
      <c r="L1003" s="24">
        <v>3.2</v>
      </c>
      <c r="M1003">
        <f t="shared" si="38"/>
        <v>3.2</v>
      </c>
      <c r="N1003" t="str">
        <f t="shared" si="39"/>
        <v/>
      </c>
    </row>
    <row r="1004" spans="9:14" ht="16.2" x14ac:dyDescent="0.4">
      <c r="I1004" s="24" t="s">
        <v>3244</v>
      </c>
      <c r="J1004" s="24" t="s">
        <v>3245</v>
      </c>
      <c r="K1004" s="24" t="s">
        <v>1092</v>
      </c>
      <c r="L1004" s="24">
        <v>4.0999999999999996</v>
      </c>
      <c r="M1004">
        <f t="shared" si="38"/>
        <v>4.0999999999999996</v>
      </c>
      <c r="N1004" t="str">
        <f t="shared" si="39"/>
        <v>FRAGILES</v>
      </c>
    </row>
    <row r="1005" spans="9:14" ht="16.2" x14ac:dyDescent="0.4">
      <c r="I1005" s="24" t="s">
        <v>3246</v>
      </c>
      <c r="J1005" s="24" t="s">
        <v>3247</v>
      </c>
      <c r="K1005" s="24" t="s">
        <v>1097</v>
      </c>
      <c r="L1005" s="24">
        <v>3.23</v>
      </c>
      <c r="M1005">
        <f t="shared" si="38"/>
        <v>3.23</v>
      </c>
      <c r="N1005" t="str">
        <f t="shared" si="39"/>
        <v/>
      </c>
    </row>
    <row r="1006" spans="9:14" ht="16.2" x14ac:dyDescent="0.4">
      <c r="I1006" s="24" t="s">
        <v>3248</v>
      </c>
      <c r="J1006" s="24" t="s">
        <v>3249</v>
      </c>
      <c r="K1006" s="24" t="s">
        <v>3250</v>
      </c>
      <c r="L1006" s="24">
        <v>3.24</v>
      </c>
      <c r="M1006">
        <f t="shared" si="38"/>
        <v>3.24</v>
      </c>
      <c r="N1006" t="str">
        <f t="shared" si="39"/>
        <v/>
      </c>
    </row>
    <row r="1007" spans="9:14" ht="16.2" x14ac:dyDescent="0.4">
      <c r="I1007" s="24" t="s">
        <v>3251</v>
      </c>
      <c r="J1007" s="24" t="s">
        <v>3252</v>
      </c>
      <c r="K1007" s="24" t="s">
        <v>3253</v>
      </c>
      <c r="L1007" s="24">
        <v>3.37</v>
      </c>
      <c r="M1007">
        <f t="shared" si="38"/>
        <v>3.37</v>
      </c>
      <c r="N1007" t="str">
        <f t="shared" si="39"/>
        <v/>
      </c>
    </row>
    <row r="1008" spans="9:14" ht="16.2" x14ac:dyDescent="0.4">
      <c r="I1008" s="24" t="s">
        <v>3254</v>
      </c>
      <c r="J1008" s="24" t="s">
        <v>3255</v>
      </c>
      <c r="K1008" s="24" t="s">
        <v>1101</v>
      </c>
      <c r="L1008" s="24">
        <v>3.06</v>
      </c>
      <c r="M1008">
        <f t="shared" si="38"/>
        <v>3.06</v>
      </c>
      <c r="N1008" t="str">
        <f t="shared" si="39"/>
        <v/>
      </c>
    </row>
    <row r="1009" spans="9:14" ht="16.2" x14ac:dyDescent="0.4">
      <c r="I1009" s="24" t="s">
        <v>3256</v>
      </c>
      <c r="J1009" s="24" t="s">
        <v>3257</v>
      </c>
      <c r="K1009" s="24" t="s">
        <v>3258</v>
      </c>
      <c r="L1009" s="24">
        <v>3.15</v>
      </c>
      <c r="M1009">
        <f t="shared" si="38"/>
        <v>3.15</v>
      </c>
      <c r="N1009" t="str">
        <f t="shared" si="39"/>
        <v/>
      </c>
    </row>
    <row r="1010" spans="9:14" ht="16.2" x14ac:dyDescent="0.4">
      <c r="I1010" s="24" t="s">
        <v>3259</v>
      </c>
      <c r="J1010" s="24" t="s">
        <v>3260</v>
      </c>
      <c r="K1010" s="24" t="s">
        <v>3261</v>
      </c>
      <c r="L1010" s="24">
        <v>2.4700000000000002</v>
      </c>
      <c r="M1010">
        <f t="shared" si="38"/>
        <v>2.4700000000000002</v>
      </c>
      <c r="N1010" t="str">
        <f t="shared" si="39"/>
        <v/>
      </c>
    </row>
    <row r="1011" spans="9:14" ht="16.2" x14ac:dyDescent="0.4">
      <c r="I1011" s="24" t="s">
        <v>3262</v>
      </c>
      <c r="J1011" s="24" t="s">
        <v>3263</v>
      </c>
      <c r="K1011" s="24" t="s">
        <v>3264</v>
      </c>
      <c r="L1011" s="24">
        <v>3.34</v>
      </c>
      <c r="M1011">
        <f t="shared" si="38"/>
        <v>3.34</v>
      </c>
      <c r="N1011" t="str">
        <f t="shared" si="39"/>
        <v/>
      </c>
    </row>
    <row r="1012" spans="9:14" ht="16.2" x14ac:dyDescent="0.4">
      <c r="I1012" s="24" t="s">
        <v>3265</v>
      </c>
      <c r="J1012" s="24" t="s">
        <v>1667</v>
      </c>
      <c r="K1012" s="24" t="s">
        <v>3266</v>
      </c>
      <c r="L1012" s="24">
        <v>3.26</v>
      </c>
      <c r="M1012">
        <f t="shared" si="38"/>
        <v>3.26</v>
      </c>
      <c r="N1012" t="str">
        <f t="shared" si="39"/>
        <v/>
      </c>
    </row>
    <row r="1013" spans="9:14" ht="16.2" x14ac:dyDescent="0.4">
      <c r="I1013" s="24" t="s">
        <v>3267</v>
      </c>
      <c r="J1013" s="24" t="s">
        <v>3268</v>
      </c>
      <c r="K1013" s="24" t="s">
        <v>3269</v>
      </c>
      <c r="L1013" s="24">
        <v>2.89</v>
      </c>
      <c r="M1013">
        <f t="shared" si="38"/>
        <v>2.89</v>
      </c>
      <c r="N1013" t="str">
        <f t="shared" si="39"/>
        <v/>
      </c>
    </row>
    <row r="1014" spans="9:14" ht="16.2" x14ac:dyDescent="0.4">
      <c r="I1014" s="24" t="s">
        <v>3270</v>
      </c>
      <c r="J1014" s="24" t="s">
        <v>3271</v>
      </c>
      <c r="K1014" s="24" t="s">
        <v>3272</v>
      </c>
      <c r="L1014" s="24">
        <v>2.88</v>
      </c>
      <c r="M1014">
        <f t="shared" si="38"/>
        <v>2.88</v>
      </c>
      <c r="N1014" t="str">
        <f t="shared" si="39"/>
        <v/>
      </c>
    </row>
    <row r="1015" spans="9:14" ht="16.2" x14ac:dyDescent="0.4">
      <c r="I1015" s="24" t="s">
        <v>3273</v>
      </c>
      <c r="J1015" s="24" t="s">
        <v>3274</v>
      </c>
      <c r="K1015" s="24" t="s">
        <v>3275</v>
      </c>
      <c r="L1015" s="24">
        <v>2.64</v>
      </c>
      <c r="M1015">
        <f t="shared" si="38"/>
        <v>2.64</v>
      </c>
      <c r="N1015" t="str">
        <f t="shared" si="39"/>
        <v/>
      </c>
    </row>
    <row r="1016" spans="9:14" ht="16.2" x14ac:dyDescent="0.4">
      <c r="I1016" s="24" t="s">
        <v>3276</v>
      </c>
      <c r="J1016" s="24" t="s">
        <v>2630</v>
      </c>
      <c r="K1016" s="24" t="s">
        <v>3277</v>
      </c>
      <c r="L1016" s="24">
        <v>3.58</v>
      </c>
      <c r="M1016">
        <f t="shared" si="38"/>
        <v>3.58</v>
      </c>
      <c r="N1016" t="str">
        <f t="shared" si="39"/>
        <v/>
      </c>
    </row>
    <row r="1017" spans="9:14" ht="16.2" x14ac:dyDescent="0.4">
      <c r="I1017" s="24" t="s">
        <v>3278</v>
      </c>
      <c r="J1017" s="24" t="s">
        <v>1493</v>
      </c>
      <c r="K1017" s="24" t="s">
        <v>3279</v>
      </c>
      <c r="L1017" s="24">
        <v>2.91</v>
      </c>
      <c r="M1017">
        <f t="shared" si="38"/>
        <v>2.91</v>
      </c>
      <c r="N1017" t="str">
        <f t="shared" si="39"/>
        <v/>
      </c>
    </row>
    <row r="1018" spans="9:14" ht="16.2" x14ac:dyDescent="0.4">
      <c r="I1018" s="24" t="s">
        <v>3280</v>
      </c>
      <c r="J1018" s="24" t="s">
        <v>3281</v>
      </c>
      <c r="K1018" s="24" t="s">
        <v>3282</v>
      </c>
      <c r="L1018" s="24">
        <v>4.08</v>
      </c>
      <c r="M1018">
        <f t="shared" si="38"/>
        <v>4.08</v>
      </c>
      <c r="N1018" t="str">
        <f t="shared" si="39"/>
        <v>FRAGILES</v>
      </c>
    </row>
    <row r="1019" spans="9:14" ht="16.2" x14ac:dyDescent="0.4">
      <c r="I1019" s="24" t="s">
        <v>3283</v>
      </c>
      <c r="J1019" s="24" t="s">
        <v>3284</v>
      </c>
      <c r="K1019" s="24" t="s">
        <v>3285</v>
      </c>
      <c r="L1019" s="24">
        <v>3.29</v>
      </c>
      <c r="M1019">
        <f t="shared" si="38"/>
        <v>3.29</v>
      </c>
      <c r="N1019" t="str">
        <f t="shared" si="39"/>
        <v/>
      </c>
    </row>
    <row r="1020" spans="9:14" ht="16.2" x14ac:dyDescent="0.4">
      <c r="I1020" s="24" t="s">
        <v>3286</v>
      </c>
      <c r="J1020" s="24" t="s">
        <v>3287</v>
      </c>
      <c r="K1020" s="24" t="s">
        <v>1106</v>
      </c>
      <c r="L1020" s="24">
        <v>3.5</v>
      </c>
      <c r="M1020">
        <f t="shared" si="38"/>
        <v>3.5</v>
      </c>
      <c r="N1020" t="str">
        <f t="shared" si="39"/>
        <v/>
      </c>
    </row>
    <row r="1021" spans="9:14" ht="16.2" x14ac:dyDescent="0.4">
      <c r="I1021" s="24" t="s">
        <v>3288</v>
      </c>
      <c r="J1021" s="24" t="s">
        <v>3289</v>
      </c>
      <c r="K1021" s="24" t="s">
        <v>3290</v>
      </c>
      <c r="L1021" s="24">
        <v>3.88</v>
      </c>
      <c r="M1021">
        <f t="shared" si="38"/>
        <v>3.88</v>
      </c>
      <c r="N1021" t="str">
        <f t="shared" si="39"/>
        <v>FRAGILES</v>
      </c>
    </row>
    <row r="1022" spans="9:14" ht="16.2" x14ac:dyDescent="0.4">
      <c r="I1022" s="24" t="s">
        <v>3291</v>
      </c>
      <c r="J1022" s="24" t="s">
        <v>3292</v>
      </c>
      <c r="K1022" s="24" t="s">
        <v>1110</v>
      </c>
      <c r="L1022" s="24">
        <v>1.55</v>
      </c>
      <c r="M1022">
        <f t="shared" si="38"/>
        <v>1.55</v>
      </c>
      <c r="N1022" t="str">
        <f t="shared" si="39"/>
        <v/>
      </c>
    </row>
    <row r="1023" spans="9:14" ht="16.2" x14ac:dyDescent="0.4">
      <c r="I1023" s="24" t="s">
        <v>3293</v>
      </c>
      <c r="J1023" s="24" t="s">
        <v>3294</v>
      </c>
      <c r="K1023" s="24" t="s">
        <v>3295</v>
      </c>
      <c r="L1023" s="24">
        <v>3.05</v>
      </c>
      <c r="M1023">
        <f t="shared" si="38"/>
        <v>3.05</v>
      </c>
      <c r="N1023" t="str">
        <f t="shared" si="39"/>
        <v/>
      </c>
    </row>
    <row r="1024" spans="9:14" ht="16.2" x14ac:dyDescent="0.4">
      <c r="I1024" s="24" t="s">
        <v>3296</v>
      </c>
      <c r="J1024" s="24" t="s">
        <v>3297</v>
      </c>
      <c r="K1024" s="24" t="s">
        <v>3298</v>
      </c>
      <c r="L1024" s="24">
        <v>2.84</v>
      </c>
      <c r="M1024">
        <f t="shared" si="38"/>
        <v>2.84</v>
      </c>
      <c r="N1024" t="str">
        <f t="shared" si="39"/>
        <v/>
      </c>
    </row>
    <row r="1025" spans="9:14" ht="16.2" x14ac:dyDescent="0.4">
      <c r="I1025" s="24" t="s">
        <v>3299</v>
      </c>
      <c r="J1025" s="24" t="s">
        <v>3300</v>
      </c>
      <c r="K1025" s="24" t="s">
        <v>3301</v>
      </c>
      <c r="L1025" s="24">
        <v>2.94</v>
      </c>
      <c r="M1025">
        <f t="shared" si="38"/>
        <v>2.94</v>
      </c>
      <c r="N1025" t="str">
        <f t="shared" si="39"/>
        <v/>
      </c>
    </row>
    <row r="1026" spans="9:14" ht="16.2" x14ac:dyDescent="0.4">
      <c r="I1026" s="24" t="s">
        <v>3302</v>
      </c>
      <c r="J1026" s="24" t="s">
        <v>3303</v>
      </c>
      <c r="K1026" s="24" t="s">
        <v>3304</v>
      </c>
      <c r="L1026" s="24">
        <v>2.9</v>
      </c>
      <c r="M1026">
        <f t="shared" si="38"/>
        <v>2.9</v>
      </c>
      <c r="N1026" t="str">
        <f t="shared" si="39"/>
        <v/>
      </c>
    </row>
    <row r="1027" spans="9:14" ht="16.2" x14ac:dyDescent="0.4">
      <c r="I1027" s="24" t="s">
        <v>3305</v>
      </c>
      <c r="J1027" s="24" t="s">
        <v>3306</v>
      </c>
      <c r="K1027" s="24" t="s">
        <v>3307</v>
      </c>
      <c r="L1027" s="24">
        <v>4.38</v>
      </c>
      <c r="M1027">
        <f t="shared" si="38"/>
        <v>4.38</v>
      </c>
      <c r="N1027" t="str">
        <f t="shared" si="39"/>
        <v>FRAGILES</v>
      </c>
    </row>
    <row r="1028" spans="9:14" ht="16.2" x14ac:dyDescent="0.4">
      <c r="I1028" s="24" t="s">
        <v>3308</v>
      </c>
      <c r="J1028" s="24" t="s">
        <v>3309</v>
      </c>
      <c r="K1028" s="24" t="s">
        <v>3310</v>
      </c>
      <c r="L1028" s="24">
        <v>3.57</v>
      </c>
      <c r="M1028">
        <f t="shared" ref="M1028:M1091" si="40">L1028+0</f>
        <v>3.57</v>
      </c>
      <c r="N1028" t="str">
        <f t="shared" ref="N1028:N1091" si="41">IF(M1028&gt;$M$1,"FRAGILES","")</f>
        <v/>
      </c>
    </row>
    <row r="1029" spans="9:14" ht="16.2" x14ac:dyDescent="0.4">
      <c r="I1029" s="24" t="s">
        <v>3311</v>
      </c>
      <c r="J1029" s="24" t="s">
        <v>3312</v>
      </c>
      <c r="K1029" s="24" t="s">
        <v>1115</v>
      </c>
      <c r="L1029" s="24">
        <v>3.47</v>
      </c>
      <c r="M1029">
        <f t="shared" si="40"/>
        <v>3.47</v>
      </c>
      <c r="N1029" t="str">
        <f t="shared" si="41"/>
        <v/>
      </c>
    </row>
    <row r="1030" spans="9:14" ht="16.2" x14ac:dyDescent="0.4">
      <c r="I1030" s="24" t="s">
        <v>3313</v>
      </c>
      <c r="J1030" s="24" t="s">
        <v>812</v>
      </c>
      <c r="K1030" s="24" t="s">
        <v>3314</v>
      </c>
      <c r="L1030" s="24">
        <v>3.26</v>
      </c>
      <c r="M1030">
        <f t="shared" si="40"/>
        <v>3.26</v>
      </c>
      <c r="N1030" t="str">
        <f t="shared" si="41"/>
        <v/>
      </c>
    </row>
    <row r="1031" spans="9:14" ht="16.2" x14ac:dyDescent="0.4">
      <c r="I1031" s="24" t="s">
        <v>3315</v>
      </c>
      <c r="J1031" s="24" t="s">
        <v>3316</v>
      </c>
      <c r="K1031" s="24" t="s">
        <v>1119</v>
      </c>
      <c r="L1031" s="24">
        <v>4.47</v>
      </c>
      <c r="M1031">
        <f t="shared" si="40"/>
        <v>4.47</v>
      </c>
      <c r="N1031" t="str">
        <f t="shared" si="41"/>
        <v>FRAGILES</v>
      </c>
    </row>
    <row r="1032" spans="9:14" ht="16.2" x14ac:dyDescent="0.4">
      <c r="I1032" s="24" t="s">
        <v>3317</v>
      </c>
      <c r="J1032" s="24" t="s">
        <v>3318</v>
      </c>
      <c r="K1032" s="24" t="s">
        <v>3319</v>
      </c>
      <c r="L1032" s="24">
        <v>3.21</v>
      </c>
      <c r="M1032">
        <f t="shared" si="40"/>
        <v>3.21</v>
      </c>
      <c r="N1032" t="str">
        <f t="shared" si="41"/>
        <v/>
      </c>
    </row>
    <row r="1033" spans="9:14" ht="16.2" x14ac:dyDescent="0.4">
      <c r="I1033" s="24" t="s">
        <v>3320</v>
      </c>
      <c r="J1033" s="24" t="s">
        <v>1318</v>
      </c>
      <c r="K1033" s="24" t="s">
        <v>3321</v>
      </c>
      <c r="L1033" s="24">
        <v>3.66</v>
      </c>
      <c r="M1033">
        <f t="shared" si="40"/>
        <v>3.66</v>
      </c>
      <c r="N1033" t="str">
        <f t="shared" si="41"/>
        <v/>
      </c>
    </row>
    <row r="1034" spans="9:14" ht="16.2" x14ac:dyDescent="0.4">
      <c r="I1034" s="24" t="s">
        <v>3322</v>
      </c>
      <c r="J1034" s="24" t="s">
        <v>3323</v>
      </c>
      <c r="K1034" s="24" t="s">
        <v>3324</v>
      </c>
      <c r="L1034" s="24">
        <v>2.68</v>
      </c>
      <c r="M1034">
        <f t="shared" si="40"/>
        <v>2.68</v>
      </c>
      <c r="N1034" t="str">
        <f t="shared" si="41"/>
        <v/>
      </c>
    </row>
    <row r="1035" spans="9:14" ht="16.2" x14ac:dyDescent="0.4">
      <c r="I1035" s="24" t="s">
        <v>3325</v>
      </c>
      <c r="J1035" s="24" t="s">
        <v>1768</v>
      </c>
      <c r="K1035" s="24" t="s">
        <v>3326</v>
      </c>
      <c r="L1035" s="24">
        <v>3.61</v>
      </c>
      <c r="M1035">
        <f t="shared" si="40"/>
        <v>3.61</v>
      </c>
      <c r="N1035" t="str">
        <f t="shared" si="41"/>
        <v/>
      </c>
    </row>
    <row r="1036" spans="9:14" ht="16.2" x14ac:dyDescent="0.4">
      <c r="I1036" s="24" t="s">
        <v>3327</v>
      </c>
      <c r="J1036" s="24" t="s">
        <v>3328</v>
      </c>
      <c r="K1036" s="24" t="s">
        <v>1124</v>
      </c>
      <c r="L1036" s="24">
        <v>3.14</v>
      </c>
      <c r="M1036">
        <f t="shared" si="40"/>
        <v>3.14</v>
      </c>
      <c r="N1036" t="str">
        <f t="shared" si="41"/>
        <v/>
      </c>
    </row>
    <row r="1037" spans="9:14" ht="16.2" x14ac:dyDescent="0.4">
      <c r="I1037" s="24" t="s">
        <v>3329</v>
      </c>
      <c r="J1037" s="24" t="s">
        <v>3330</v>
      </c>
      <c r="K1037" s="24" t="s">
        <v>3331</v>
      </c>
      <c r="L1037" s="24">
        <v>3.39</v>
      </c>
      <c r="M1037">
        <f t="shared" si="40"/>
        <v>3.39</v>
      </c>
      <c r="N1037" t="str">
        <f t="shared" si="41"/>
        <v/>
      </c>
    </row>
    <row r="1038" spans="9:14" ht="16.2" x14ac:dyDescent="0.4">
      <c r="I1038" s="24" t="s">
        <v>3332</v>
      </c>
      <c r="J1038" s="24" t="s">
        <v>3333</v>
      </c>
      <c r="K1038" s="24" t="s">
        <v>3334</v>
      </c>
      <c r="L1038" s="24">
        <v>3.32</v>
      </c>
      <c r="M1038">
        <f t="shared" si="40"/>
        <v>3.32</v>
      </c>
      <c r="N1038" t="str">
        <f t="shared" si="41"/>
        <v/>
      </c>
    </row>
    <row r="1039" spans="9:14" ht="16.2" x14ac:dyDescent="0.4">
      <c r="I1039" s="24" t="s">
        <v>3335</v>
      </c>
      <c r="J1039" s="24" t="s">
        <v>3336</v>
      </c>
      <c r="K1039" s="24" t="s">
        <v>1128</v>
      </c>
      <c r="L1039" s="24">
        <v>3.51</v>
      </c>
      <c r="M1039">
        <f t="shared" si="40"/>
        <v>3.51</v>
      </c>
      <c r="N1039" t="str">
        <f t="shared" si="41"/>
        <v/>
      </c>
    </row>
    <row r="1040" spans="9:14" ht="16.2" x14ac:dyDescent="0.4">
      <c r="I1040" s="24" t="s">
        <v>3337</v>
      </c>
      <c r="J1040" s="24" t="s">
        <v>3338</v>
      </c>
      <c r="K1040" s="24" t="s">
        <v>3339</v>
      </c>
      <c r="L1040" s="24">
        <v>2.65</v>
      </c>
      <c r="M1040">
        <f t="shared" si="40"/>
        <v>2.65</v>
      </c>
      <c r="N1040" t="str">
        <f t="shared" si="41"/>
        <v/>
      </c>
    </row>
    <row r="1041" spans="9:14" ht="16.2" x14ac:dyDescent="0.4">
      <c r="I1041" s="24" t="s">
        <v>3340</v>
      </c>
      <c r="J1041" s="24" t="s">
        <v>3341</v>
      </c>
      <c r="K1041" s="24" t="s">
        <v>3342</v>
      </c>
      <c r="L1041" s="24">
        <v>3.57</v>
      </c>
      <c r="M1041">
        <f t="shared" si="40"/>
        <v>3.57</v>
      </c>
      <c r="N1041" t="str">
        <f t="shared" si="41"/>
        <v/>
      </c>
    </row>
    <row r="1042" spans="9:14" ht="16.2" x14ac:dyDescent="0.4">
      <c r="I1042" s="24" t="s">
        <v>3343</v>
      </c>
      <c r="J1042" s="24" t="s">
        <v>3344</v>
      </c>
      <c r="K1042" s="24" t="s">
        <v>3345</v>
      </c>
      <c r="L1042" s="24">
        <v>3.46</v>
      </c>
      <c r="M1042">
        <f t="shared" si="40"/>
        <v>3.46</v>
      </c>
      <c r="N1042" t="str">
        <f t="shared" si="41"/>
        <v/>
      </c>
    </row>
    <row r="1043" spans="9:14" ht="16.2" x14ac:dyDescent="0.4">
      <c r="I1043" s="24" t="s">
        <v>3346</v>
      </c>
      <c r="J1043" s="24" t="s">
        <v>3347</v>
      </c>
      <c r="K1043" s="24" t="s">
        <v>3348</v>
      </c>
      <c r="L1043" s="24">
        <v>4.59</v>
      </c>
      <c r="M1043">
        <f t="shared" si="40"/>
        <v>4.59</v>
      </c>
      <c r="N1043" t="str">
        <f t="shared" si="41"/>
        <v>FRAGILES</v>
      </c>
    </row>
    <row r="1044" spans="9:14" ht="16.2" x14ac:dyDescent="0.4">
      <c r="I1044" s="24" t="s">
        <v>3349</v>
      </c>
      <c r="J1044" s="24" t="s">
        <v>3350</v>
      </c>
      <c r="K1044" s="24" t="s">
        <v>3351</v>
      </c>
      <c r="L1044" s="24">
        <v>2.71</v>
      </c>
      <c r="M1044">
        <f t="shared" si="40"/>
        <v>2.71</v>
      </c>
      <c r="N1044" t="str">
        <f t="shared" si="41"/>
        <v/>
      </c>
    </row>
    <row r="1045" spans="9:14" ht="16.2" x14ac:dyDescent="0.4">
      <c r="I1045" s="24" t="s">
        <v>3352</v>
      </c>
      <c r="J1045" s="24" t="s">
        <v>1911</v>
      </c>
      <c r="K1045" s="24" t="s">
        <v>3353</v>
      </c>
      <c r="L1045" s="24">
        <v>3.05</v>
      </c>
      <c r="M1045">
        <f t="shared" si="40"/>
        <v>3.05</v>
      </c>
      <c r="N1045" t="str">
        <f t="shared" si="41"/>
        <v/>
      </c>
    </row>
    <row r="1046" spans="9:14" ht="16.2" x14ac:dyDescent="0.4">
      <c r="I1046" s="24" t="s">
        <v>3354</v>
      </c>
      <c r="J1046" s="24" t="s">
        <v>3355</v>
      </c>
      <c r="K1046" s="24" t="s">
        <v>3356</v>
      </c>
      <c r="L1046" s="24">
        <v>3.7</v>
      </c>
      <c r="M1046">
        <f t="shared" si="40"/>
        <v>3.7</v>
      </c>
      <c r="N1046" t="str">
        <f t="shared" si="41"/>
        <v/>
      </c>
    </row>
    <row r="1047" spans="9:14" ht="16.2" x14ac:dyDescent="0.4">
      <c r="I1047" s="24" t="s">
        <v>3357</v>
      </c>
      <c r="J1047" s="24" t="s">
        <v>3358</v>
      </c>
      <c r="K1047" s="24" t="s">
        <v>3359</v>
      </c>
      <c r="L1047" s="24">
        <v>3.21</v>
      </c>
      <c r="M1047">
        <f t="shared" si="40"/>
        <v>3.21</v>
      </c>
      <c r="N1047" t="str">
        <f t="shared" si="41"/>
        <v/>
      </c>
    </row>
    <row r="1048" spans="9:14" ht="16.2" x14ac:dyDescent="0.4">
      <c r="I1048" s="24" t="s">
        <v>3360</v>
      </c>
      <c r="J1048" s="24" t="s">
        <v>3361</v>
      </c>
      <c r="K1048" s="24" t="s">
        <v>3362</v>
      </c>
      <c r="L1048" s="24">
        <v>3.06</v>
      </c>
      <c r="M1048">
        <f t="shared" si="40"/>
        <v>3.06</v>
      </c>
      <c r="N1048" t="str">
        <f t="shared" si="41"/>
        <v/>
      </c>
    </row>
    <row r="1049" spans="9:14" ht="16.2" x14ac:dyDescent="0.4">
      <c r="I1049" s="24" t="s">
        <v>3363</v>
      </c>
      <c r="J1049" s="24" t="s">
        <v>3091</v>
      </c>
      <c r="K1049" s="24" t="s">
        <v>3364</v>
      </c>
      <c r="L1049" s="24">
        <v>3.71</v>
      </c>
      <c r="M1049">
        <f t="shared" si="40"/>
        <v>3.71</v>
      </c>
      <c r="N1049" t="str">
        <f t="shared" si="41"/>
        <v/>
      </c>
    </row>
    <row r="1050" spans="9:14" ht="16.2" x14ac:dyDescent="0.4">
      <c r="I1050" s="24" t="s">
        <v>3365</v>
      </c>
      <c r="J1050" s="24" t="s">
        <v>3366</v>
      </c>
      <c r="K1050" s="24" t="s">
        <v>3367</v>
      </c>
      <c r="L1050" s="24">
        <v>3.28</v>
      </c>
      <c r="M1050">
        <f t="shared" si="40"/>
        <v>3.28</v>
      </c>
      <c r="N1050" t="str">
        <f t="shared" si="41"/>
        <v/>
      </c>
    </row>
    <row r="1051" spans="9:14" ht="16.2" x14ac:dyDescent="0.4">
      <c r="I1051" s="24" t="s">
        <v>3368</v>
      </c>
      <c r="J1051" s="24" t="s">
        <v>3369</v>
      </c>
      <c r="K1051" s="24" t="s">
        <v>3370</v>
      </c>
      <c r="L1051" s="24">
        <v>3.19</v>
      </c>
      <c r="M1051">
        <f t="shared" si="40"/>
        <v>3.19</v>
      </c>
      <c r="N1051" t="str">
        <f t="shared" si="41"/>
        <v/>
      </c>
    </row>
    <row r="1052" spans="9:14" ht="16.2" x14ac:dyDescent="0.4">
      <c r="I1052" s="24" t="s">
        <v>3371</v>
      </c>
      <c r="J1052" s="24" t="s">
        <v>1118</v>
      </c>
      <c r="K1052" s="24" t="s">
        <v>3372</v>
      </c>
      <c r="L1052" s="24">
        <v>3.56</v>
      </c>
      <c r="M1052">
        <f t="shared" si="40"/>
        <v>3.56</v>
      </c>
      <c r="N1052" t="str">
        <f t="shared" si="41"/>
        <v/>
      </c>
    </row>
    <row r="1053" spans="9:14" ht="16.2" x14ac:dyDescent="0.4">
      <c r="I1053" s="24" t="s">
        <v>3373</v>
      </c>
      <c r="J1053" s="24" t="s">
        <v>3374</v>
      </c>
      <c r="K1053" s="24" t="s">
        <v>3375</v>
      </c>
      <c r="L1053" s="24">
        <v>3.94</v>
      </c>
      <c r="M1053">
        <f t="shared" si="40"/>
        <v>3.94</v>
      </c>
      <c r="N1053" t="str">
        <f t="shared" si="41"/>
        <v>FRAGILES</v>
      </c>
    </row>
    <row r="1054" spans="9:14" ht="16.2" x14ac:dyDescent="0.4">
      <c r="I1054" s="24" t="s">
        <v>3376</v>
      </c>
      <c r="J1054" s="24" t="s">
        <v>3377</v>
      </c>
      <c r="K1054" s="24" t="s">
        <v>1133</v>
      </c>
      <c r="L1054" s="24">
        <v>4.0199999999999996</v>
      </c>
      <c r="M1054">
        <f t="shared" si="40"/>
        <v>4.0199999999999996</v>
      </c>
      <c r="N1054" t="str">
        <f t="shared" si="41"/>
        <v>FRAGILES</v>
      </c>
    </row>
    <row r="1055" spans="9:14" ht="16.2" x14ac:dyDescent="0.4">
      <c r="I1055" s="24" t="s">
        <v>3378</v>
      </c>
      <c r="J1055" s="24" t="s">
        <v>3379</v>
      </c>
      <c r="K1055" s="24" t="s">
        <v>1138</v>
      </c>
      <c r="L1055" s="24">
        <v>2.4</v>
      </c>
      <c r="M1055">
        <f t="shared" si="40"/>
        <v>2.4</v>
      </c>
      <c r="N1055" t="str">
        <f t="shared" si="41"/>
        <v/>
      </c>
    </row>
    <row r="1056" spans="9:14" ht="16.2" x14ac:dyDescent="0.4">
      <c r="I1056" s="24" t="s">
        <v>3380</v>
      </c>
      <c r="J1056" s="24" t="s">
        <v>3073</v>
      </c>
      <c r="K1056" s="24" t="s">
        <v>3381</v>
      </c>
      <c r="L1056" s="24">
        <v>3.02</v>
      </c>
      <c r="M1056">
        <f t="shared" si="40"/>
        <v>3.02</v>
      </c>
      <c r="N1056" t="str">
        <f t="shared" si="41"/>
        <v/>
      </c>
    </row>
    <row r="1057" spans="9:14" ht="16.2" x14ac:dyDescent="0.4">
      <c r="I1057" s="24" t="s">
        <v>3382</v>
      </c>
      <c r="J1057" s="24" t="s">
        <v>3383</v>
      </c>
      <c r="K1057" s="24" t="s">
        <v>3384</v>
      </c>
      <c r="L1057" s="24">
        <v>4.1100000000000003</v>
      </c>
      <c r="M1057">
        <f t="shared" si="40"/>
        <v>4.1100000000000003</v>
      </c>
      <c r="N1057" t="str">
        <f t="shared" si="41"/>
        <v>FRAGILES</v>
      </c>
    </row>
    <row r="1058" spans="9:14" ht="16.2" x14ac:dyDescent="0.4">
      <c r="I1058" s="24" t="s">
        <v>3385</v>
      </c>
      <c r="J1058" s="24" t="s">
        <v>3386</v>
      </c>
      <c r="K1058" s="24" t="s">
        <v>3387</v>
      </c>
      <c r="L1058" s="24">
        <v>4.09</v>
      </c>
      <c r="M1058">
        <f t="shared" si="40"/>
        <v>4.09</v>
      </c>
      <c r="N1058" t="str">
        <f t="shared" si="41"/>
        <v>FRAGILES</v>
      </c>
    </row>
    <row r="1059" spans="9:14" ht="16.2" x14ac:dyDescent="0.4">
      <c r="I1059" s="24" t="s">
        <v>3388</v>
      </c>
      <c r="J1059" s="24" t="s">
        <v>3389</v>
      </c>
      <c r="K1059" s="24" t="s">
        <v>3390</v>
      </c>
      <c r="L1059" s="24">
        <v>3.09</v>
      </c>
      <c r="M1059">
        <f t="shared" si="40"/>
        <v>3.09</v>
      </c>
      <c r="N1059" t="str">
        <f t="shared" si="41"/>
        <v/>
      </c>
    </row>
    <row r="1060" spans="9:14" ht="16.2" x14ac:dyDescent="0.4">
      <c r="I1060" s="24" t="s">
        <v>3391</v>
      </c>
      <c r="J1060" s="24" t="s">
        <v>3338</v>
      </c>
      <c r="K1060" s="24" t="s">
        <v>3392</v>
      </c>
      <c r="L1060" s="24">
        <v>3.14</v>
      </c>
      <c r="M1060">
        <f t="shared" si="40"/>
        <v>3.14</v>
      </c>
      <c r="N1060" t="str">
        <f t="shared" si="41"/>
        <v/>
      </c>
    </row>
    <row r="1061" spans="9:14" ht="16.2" x14ac:dyDescent="0.4">
      <c r="I1061" s="24" t="s">
        <v>3393</v>
      </c>
      <c r="J1061" s="24" t="s">
        <v>3394</v>
      </c>
      <c r="K1061" s="24" t="s">
        <v>3395</v>
      </c>
      <c r="L1061" s="24">
        <v>2.79</v>
      </c>
      <c r="M1061">
        <f t="shared" si="40"/>
        <v>2.79</v>
      </c>
      <c r="N1061" t="str">
        <f t="shared" si="41"/>
        <v/>
      </c>
    </row>
    <row r="1062" spans="9:14" ht="16.2" x14ac:dyDescent="0.4">
      <c r="I1062" s="24" t="s">
        <v>3396</v>
      </c>
      <c r="J1062" s="24" t="s">
        <v>3397</v>
      </c>
      <c r="K1062" s="24" t="s">
        <v>3398</v>
      </c>
      <c r="L1062" s="24">
        <v>3.65</v>
      </c>
      <c r="M1062">
        <f t="shared" si="40"/>
        <v>3.65</v>
      </c>
      <c r="N1062" t="str">
        <f t="shared" si="41"/>
        <v/>
      </c>
    </row>
    <row r="1063" spans="9:14" ht="16.2" x14ac:dyDescent="0.4">
      <c r="I1063" s="24" t="s">
        <v>3399</v>
      </c>
      <c r="J1063" s="24" t="s">
        <v>2921</v>
      </c>
      <c r="K1063" s="24" t="s">
        <v>1143</v>
      </c>
      <c r="L1063" s="24">
        <v>3.19</v>
      </c>
      <c r="M1063">
        <f t="shared" si="40"/>
        <v>3.19</v>
      </c>
      <c r="N1063" t="str">
        <f t="shared" si="41"/>
        <v/>
      </c>
    </row>
    <row r="1064" spans="9:14" ht="16.2" x14ac:dyDescent="0.4">
      <c r="I1064" s="24" t="s">
        <v>3400</v>
      </c>
      <c r="J1064" s="24" t="s">
        <v>1762</v>
      </c>
      <c r="K1064" s="24" t="s">
        <v>3401</v>
      </c>
      <c r="L1064" s="24">
        <v>3.11</v>
      </c>
      <c r="M1064">
        <f t="shared" si="40"/>
        <v>3.11</v>
      </c>
      <c r="N1064" t="str">
        <f t="shared" si="41"/>
        <v/>
      </c>
    </row>
    <row r="1065" spans="9:14" ht="16.2" x14ac:dyDescent="0.4">
      <c r="I1065" s="24" t="s">
        <v>3402</v>
      </c>
      <c r="J1065" s="24" t="s">
        <v>926</v>
      </c>
      <c r="K1065" s="24" t="s">
        <v>1148</v>
      </c>
      <c r="L1065" s="24">
        <v>3.01</v>
      </c>
      <c r="M1065">
        <f t="shared" si="40"/>
        <v>3.01</v>
      </c>
      <c r="N1065" t="str">
        <f t="shared" si="41"/>
        <v/>
      </c>
    </row>
    <row r="1066" spans="9:14" ht="16.2" x14ac:dyDescent="0.4">
      <c r="I1066" s="24" t="s">
        <v>3403</v>
      </c>
      <c r="J1066" s="24" t="s">
        <v>3404</v>
      </c>
      <c r="K1066" s="24" t="s">
        <v>3405</v>
      </c>
      <c r="L1066" s="24">
        <v>3.72</v>
      </c>
      <c r="M1066">
        <f t="shared" si="40"/>
        <v>3.72</v>
      </c>
      <c r="N1066" t="str">
        <f t="shared" si="41"/>
        <v/>
      </c>
    </row>
    <row r="1067" spans="9:14" ht="16.2" x14ac:dyDescent="0.4">
      <c r="I1067" s="24" t="s">
        <v>3406</v>
      </c>
      <c r="J1067" s="24" t="s">
        <v>3407</v>
      </c>
      <c r="K1067" s="24" t="s">
        <v>1153</v>
      </c>
      <c r="L1067" s="24">
        <v>3.12</v>
      </c>
      <c r="M1067">
        <f t="shared" si="40"/>
        <v>3.12</v>
      </c>
      <c r="N1067" t="str">
        <f t="shared" si="41"/>
        <v/>
      </c>
    </row>
    <row r="1068" spans="9:14" ht="16.2" x14ac:dyDescent="0.4">
      <c r="I1068" s="24" t="s">
        <v>3408</v>
      </c>
      <c r="J1068" s="24" t="s">
        <v>3409</v>
      </c>
      <c r="K1068" s="24" t="s">
        <v>3410</v>
      </c>
      <c r="L1068" s="24">
        <v>3.61</v>
      </c>
      <c r="M1068">
        <f t="shared" si="40"/>
        <v>3.61</v>
      </c>
      <c r="N1068" t="str">
        <f t="shared" si="41"/>
        <v/>
      </c>
    </row>
    <row r="1069" spans="9:14" ht="16.2" x14ac:dyDescent="0.4">
      <c r="I1069" s="24" t="s">
        <v>3411</v>
      </c>
      <c r="J1069" s="24" t="s">
        <v>337</v>
      </c>
      <c r="K1069" s="24" t="s">
        <v>3412</v>
      </c>
      <c r="L1069" s="24">
        <v>3.58</v>
      </c>
      <c r="M1069">
        <f t="shared" si="40"/>
        <v>3.58</v>
      </c>
      <c r="N1069" t="str">
        <f t="shared" si="41"/>
        <v/>
      </c>
    </row>
    <row r="1070" spans="9:14" ht="16.2" x14ac:dyDescent="0.4">
      <c r="I1070" s="24" t="s">
        <v>3413</v>
      </c>
      <c r="J1070" s="24" t="s">
        <v>3414</v>
      </c>
      <c r="K1070" s="24" t="s">
        <v>3415</v>
      </c>
      <c r="L1070" s="24">
        <v>2.48</v>
      </c>
      <c r="M1070">
        <f t="shared" si="40"/>
        <v>2.48</v>
      </c>
      <c r="N1070" t="str">
        <f t="shared" si="41"/>
        <v/>
      </c>
    </row>
    <row r="1071" spans="9:14" ht="16.2" x14ac:dyDescent="0.4">
      <c r="I1071" s="24" t="s">
        <v>3416</v>
      </c>
      <c r="J1071" s="24" t="s">
        <v>3417</v>
      </c>
      <c r="K1071" s="24" t="s">
        <v>3418</v>
      </c>
      <c r="L1071" s="24">
        <v>3.44</v>
      </c>
      <c r="M1071">
        <f t="shared" si="40"/>
        <v>3.44</v>
      </c>
      <c r="N1071" t="str">
        <f t="shared" si="41"/>
        <v/>
      </c>
    </row>
    <row r="1072" spans="9:14" ht="16.2" x14ac:dyDescent="0.4">
      <c r="I1072" s="24" t="s">
        <v>3419</v>
      </c>
      <c r="J1072" s="24" t="s">
        <v>953</v>
      </c>
      <c r="K1072" s="24" t="s">
        <v>3420</v>
      </c>
      <c r="L1072" s="24">
        <v>3.65</v>
      </c>
      <c r="M1072">
        <f t="shared" si="40"/>
        <v>3.65</v>
      </c>
      <c r="N1072" t="str">
        <f t="shared" si="41"/>
        <v/>
      </c>
    </row>
    <row r="1073" spans="9:14" ht="16.2" x14ac:dyDescent="0.4">
      <c r="I1073" s="24" t="s">
        <v>3421</v>
      </c>
      <c r="J1073" s="24" t="s">
        <v>3422</v>
      </c>
      <c r="K1073" s="24" t="s">
        <v>3423</v>
      </c>
      <c r="L1073" s="24">
        <v>3.22</v>
      </c>
      <c r="M1073">
        <f t="shared" si="40"/>
        <v>3.22</v>
      </c>
      <c r="N1073" t="str">
        <f t="shared" si="41"/>
        <v/>
      </c>
    </row>
    <row r="1074" spans="9:14" ht="16.2" x14ac:dyDescent="0.4">
      <c r="I1074" s="24" t="s">
        <v>3424</v>
      </c>
      <c r="J1074" s="24" t="s">
        <v>1203</v>
      </c>
      <c r="K1074" s="24" t="s">
        <v>3425</v>
      </c>
      <c r="L1074" s="24">
        <v>3.28</v>
      </c>
      <c r="M1074">
        <f t="shared" si="40"/>
        <v>3.28</v>
      </c>
      <c r="N1074" t="str">
        <f t="shared" si="41"/>
        <v/>
      </c>
    </row>
    <row r="1075" spans="9:14" ht="16.2" x14ac:dyDescent="0.4">
      <c r="I1075" s="24" t="s">
        <v>3426</v>
      </c>
      <c r="J1075" s="24" t="s">
        <v>2404</v>
      </c>
      <c r="K1075" s="24" t="s">
        <v>3427</v>
      </c>
      <c r="L1075" s="24">
        <v>2.85</v>
      </c>
      <c r="M1075">
        <f t="shared" si="40"/>
        <v>2.85</v>
      </c>
      <c r="N1075" t="str">
        <f t="shared" si="41"/>
        <v/>
      </c>
    </row>
    <row r="1076" spans="9:14" ht="16.2" x14ac:dyDescent="0.4">
      <c r="I1076" s="24" t="s">
        <v>3428</v>
      </c>
      <c r="J1076" s="24" t="s">
        <v>3429</v>
      </c>
      <c r="K1076" s="24" t="s">
        <v>3430</v>
      </c>
      <c r="L1076" s="24">
        <v>2.46</v>
      </c>
      <c r="M1076">
        <f t="shared" si="40"/>
        <v>2.46</v>
      </c>
      <c r="N1076" t="str">
        <f t="shared" si="41"/>
        <v/>
      </c>
    </row>
    <row r="1077" spans="9:14" ht="16.2" x14ac:dyDescent="0.4">
      <c r="I1077" s="24" t="s">
        <v>3431</v>
      </c>
      <c r="J1077" s="24" t="s">
        <v>3432</v>
      </c>
      <c r="K1077" s="24" t="s">
        <v>3433</v>
      </c>
      <c r="L1077" s="24">
        <v>3.01</v>
      </c>
      <c r="M1077">
        <f t="shared" si="40"/>
        <v>3.01</v>
      </c>
      <c r="N1077" t="str">
        <f t="shared" si="41"/>
        <v/>
      </c>
    </row>
    <row r="1078" spans="9:14" ht="16.2" x14ac:dyDescent="0.4">
      <c r="I1078" s="24" t="s">
        <v>3434</v>
      </c>
      <c r="J1078" s="24" t="s">
        <v>3435</v>
      </c>
      <c r="K1078" s="24" t="s">
        <v>3436</v>
      </c>
      <c r="L1078" s="24">
        <v>3.37</v>
      </c>
      <c r="M1078">
        <f t="shared" si="40"/>
        <v>3.37</v>
      </c>
      <c r="N1078" t="str">
        <f t="shared" si="41"/>
        <v/>
      </c>
    </row>
    <row r="1079" spans="9:14" ht="16.2" x14ac:dyDescent="0.4">
      <c r="I1079" s="24" t="s">
        <v>3437</v>
      </c>
      <c r="J1079" s="24" t="s">
        <v>1622</v>
      </c>
      <c r="K1079" s="24" t="s">
        <v>3438</v>
      </c>
      <c r="L1079" s="24">
        <v>2.75</v>
      </c>
      <c r="M1079">
        <f t="shared" si="40"/>
        <v>2.75</v>
      </c>
      <c r="N1079" t="str">
        <f t="shared" si="41"/>
        <v/>
      </c>
    </row>
    <row r="1080" spans="9:14" ht="16.2" x14ac:dyDescent="0.4">
      <c r="I1080" s="24" t="s">
        <v>3439</v>
      </c>
      <c r="J1080" s="24" t="s">
        <v>1203</v>
      </c>
      <c r="K1080" s="24" t="s">
        <v>3440</v>
      </c>
      <c r="L1080" s="24">
        <v>4.09</v>
      </c>
      <c r="M1080">
        <f t="shared" si="40"/>
        <v>4.09</v>
      </c>
      <c r="N1080" t="str">
        <f t="shared" si="41"/>
        <v>FRAGILES</v>
      </c>
    </row>
    <row r="1081" spans="9:14" ht="16.2" x14ac:dyDescent="0.4">
      <c r="I1081" s="24" t="s">
        <v>3441</v>
      </c>
      <c r="J1081" s="24" t="s">
        <v>3442</v>
      </c>
      <c r="K1081" s="24" t="s">
        <v>3443</v>
      </c>
      <c r="L1081" s="24">
        <v>3.1</v>
      </c>
      <c r="M1081">
        <f t="shared" si="40"/>
        <v>3.1</v>
      </c>
      <c r="N1081" t="str">
        <f t="shared" si="41"/>
        <v/>
      </c>
    </row>
    <row r="1082" spans="9:14" ht="16.2" x14ac:dyDescent="0.4">
      <c r="I1082" s="24" t="s">
        <v>3444</v>
      </c>
      <c r="J1082" s="24" t="s">
        <v>3445</v>
      </c>
      <c r="K1082" s="24" t="s">
        <v>3446</v>
      </c>
      <c r="L1082" s="24">
        <v>3.86</v>
      </c>
      <c r="M1082">
        <f t="shared" si="40"/>
        <v>3.86</v>
      </c>
      <c r="N1082" t="str">
        <f t="shared" si="41"/>
        <v>FRAGILES</v>
      </c>
    </row>
    <row r="1083" spans="9:14" ht="16.2" x14ac:dyDescent="0.4">
      <c r="I1083" s="24" t="s">
        <v>3444</v>
      </c>
      <c r="J1083" s="24" t="s">
        <v>3447</v>
      </c>
      <c r="K1083" s="24" t="s">
        <v>3448</v>
      </c>
      <c r="L1083" s="24">
        <v>3</v>
      </c>
      <c r="M1083">
        <f t="shared" si="40"/>
        <v>3</v>
      </c>
      <c r="N1083" t="str">
        <f t="shared" si="41"/>
        <v/>
      </c>
    </row>
    <row r="1084" spans="9:14" ht="16.2" x14ac:dyDescent="0.4">
      <c r="I1084" s="24" t="s">
        <v>3449</v>
      </c>
      <c r="J1084" s="24" t="s">
        <v>3450</v>
      </c>
      <c r="K1084" s="24" t="s">
        <v>1157</v>
      </c>
      <c r="L1084" s="24">
        <v>3.59</v>
      </c>
      <c r="M1084">
        <f t="shared" si="40"/>
        <v>3.59</v>
      </c>
      <c r="N1084" t="str">
        <f t="shared" si="41"/>
        <v/>
      </c>
    </row>
    <row r="1085" spans="9:14" ht="16.2" x14ac:dyDescent="0.4">
      <c r="I1085" s="24" t="s">
        <v>3451</v>
      </c>
      <c r="J1085" s="24" t="s">
        <v>3452</v>
      </c>
      <c r="K1085" s="24" t="s">
        <v>3453</v>
      </c>
      <c r="L1085" s="24">
        <v>2.83</v>
      </c>
      <c r="M1085">
        <f t="shared" si="40"/>
        <v>2.83</v>
      </c>
      <c r="N1085" t="str">
        <f t="shared" si="41"/>
        <v/>
      </c>
    </row>
    <row r="1086" spans="9:14" ht="16.2" x14ac:dyDescent="0.4">
      <c r="I1086" s="24" t="s">
        <v>3454</v>
      </c>
      <c r="J1086" s="24" t="s">
        <v>1808</v>
      </c>
      <c r="K1086" s="24" t="s">
        <v>3455</v>
      </c>
      <c r="L1086" s="24">
        <v>3.62</v>
      </c>
      <c r="M1086">
        <f t="shared" si="40"/>
        <v>3.62</v>
      </c>
      <c r="N1086" t="str">
        <f t="shared" si="41"/>
        <v/>
      </c>
    </row>
    <row r="1087" spans="9:14" ht="16.2" x14ac:dyDescent="0.4">
      <c r="I1087" s="24" t="s">
        <v>3456</v>
      </c>
      <c r="J1087" s="24" t="s">
        <v>1957</v>
      </c>
      <c r="K1087" s="24" t="s">
        <v>3457</v>
      </c>
      <c r="L1087" s="24">
        <v>2.14</v>
      </c>
      <c r="M1087">
        <f t="shared" si="40"/>
        <v>2.14</v>
      </c>
      <c r="N1087" t="str">
        <f t="shared" si="41"/>
        <v/>
      </c>
    </row>
    <row r="1088" spans="9:14" ht="16.2" x14ac:dyDescent="0.4">
      <c r="I1088" s="24" t="s">
        <v>3458</v>
      </c>
      <c r="J1088" s="24" t="s">
        <v>1553</v>
      </c>
      <c r="K1088" s="24" t="s">
        <v>3459</v>
      </c>
      <c r="L1088" s="24">
        <v>3.11</v>
      </c>
      <c r="M1088">
        <f t="shared" si="40"/>
        <v>3.11</v>
      </c>
      <c r="N1088" t="str">
        <f t="shared" si="41"/>
        <v/>
      </c>
    </row>
    <row r="1089" spans="9:14" ht="16.2" x14ac:dyDescent="0.4">
      <c r="I1089" s="24" t="s">
        <v>3460</v>
      </c>
      <c r="J1089" s="24" t="s">
        <v>3461</v>
      </c>
      <c r="K1089" s="24" t="s">
        <v>3462</v>
      </c>
      <c r="L1089" s="24">
        <v>3.85</v>
      </c>
      <c r="M1089">
        <f t="shared" si="40"/>
        <v>3.85</v>
      </c>
      <c r="N1089" t="str">
        <f t="shared" si="41"/>
        <v>FRAGILES</v>
      </c>
    </row>
    <row r="1090" spans="9:14" ht="16.2" x14ac:dyDescent="0.4">
      <c r="I1090" s="24" t="s">
        <v>3463</v>
      </c>
      <c r="J1090" s="24" t="s">
        <v>3464</v>
      </c>
      <c r="K1090" s="24" t="s">
        <v>3465</v>
      </c>
      <c r="L1090" s="24">
        <v>4.16</v>
      </c>
      <c r="M1090">
        <f t="shared" si="40"/>
        <v>4.16</v>
      </c>
      <c r="N1090" t="str">
        <f t="shared" si="41"/>
        <v>FRAGILES</v>
      </c>
    </row>
    <row r="1091" spans="9:14" ht="16.2" x14ac:dyDescent="0.4">
      <c r="I1091" s="24" t="s">
        <v>3466</v>
      </c>
      <c r="J1091" s="24" t="s">
        <v>3205</v>
      </c>
      <c r="K1091" s="24" t="s">
        <v>3467</v>
      </c>
      <c r="L1091" s="24">
        <v>4.58</v>
      </c>
      <c r="M1091">
        <f t="shared" si="40"/>
        <v>4.58</v>
      </c>
      <c r="N1091" t="str">
        <f t="shared" si="41"/>
        <v>FRAGILES</v>
      </c>
    </row>
    <row r="1092" spans="9:14" ht="16.2" x14ac:dyDescent="0.4">
      <c r="I1092" s="24" t="s">
        <v>3468</v>
      </c>
      <c r="J1092" s="24" t="s">
        <v>3469</v>
      </c>
      <c r="K1092" s="24" t="s">
        <v>3470</v>
      </c>
      <c r="L1092" s="24">
        <v>2.44</v>
      </c>
      <c r="M1092">
        <f t="shared" ref="M1092:M1155" si="42">L1092+0</f>
        <v>2.44</v>
      </c>
      <c r="N1092" t="str">
        <f t="shared" ref="N1092:N1155" si="43">IF(M1092&gt;$M$1,"FRAGILES","")</f>
        <v/>
      </c>
    </row>
    <row r="1093" spans="9:14" ht="16.2" x14ac:dyDescent="0.4">
      <c r="I1093" s="24" t="s">
        <v>3471</v>
      </c>
      <c r="J1093" s="24" t="s">
        <v>2234</v>
      </c>
      <c r="K1093" s="24" t="s">
        <v>3472</v>
      </c>
      <c r="L1093" s="24">
        <v>3.03</v>
      </c>
      <c r="M1093">
        <f t="shared" si="42"/>
        <v>3.03</v>
      </c>
      <c r="N1093" t="str">
        <f t="shared" si="43"/>
        <v/>
      </c>
    </row>
    <row r="1094" spans="9:14" ht="16.2" x14ac:dyDescent="0.4">
      <c r="I1094" s="24" t="s">
        <v>3473</v>
      </c>
      <c r="J1094" s="24" t="s">
        <v>3407</v>
      </c>
      <c r="K1094" s="24" t="s">
        <v>3474</v>
      </c>
      <c r="L1094" s="24">
        <v>2.77</v>
      </c>
      <c r="M1094">
        <f t="shared" si="42"/>
        <v>2.77</v>
      </c>
      <c r="N1094" t="str">
        <f t="shared" si="43"/>
        <v/>
      </c>
    </row>
    <row r="1095" spans="9:14" ht="16.2" x14ac:dyDescent="0.4">
      <c r="I1095" s="24" t="s">
        <v>3475</v>
      </c>
      <c r="J1095" s="24" t="s">
        <v>3476</v>
      </c>
      <c r="K1095" s="24" t="s">
        <v>1162</v>
      </c>
      <c r="L1095" s="24">
        <v>2.82</v>
      </c>
      <c r="M1095">
        <f t="shared" si="42"/>
        <v>2.82</v>
      </c>
      <c r="N1095" t="str">
        <f t="shared" si="43"/>
        <v/>
      </c>
    </row>
    <row r="1096" spans="9:14" ht="16.2" x14ac:dyDescent="0.4">
      <c r="I1096" s="24" t="s">
        <v>3477</v>
      </c>
      <c r="J1096" s="24" t="s">
        <v>3478</v>
      </c>
      <c r="K1096" s="24" t="s">
        <v>3479</v>
      </c>
      <c r="L1096" s="24">
        <v>3.45</v>
      </c>
      <c r="M1096">
        <f t="shared" si="42"/>
        <v>3.45</v>
      </c>
      <c r="N1096" t="str">
        <f t="shared" si="43"/>
        <v/>
      </c>
    </row>
    <row r="1097" spans="9:14" ht="16.2" x14ac:dyDescent="0.4">
      <c r="I1097" s="24" t="s">
        <v>3480</v>
      </c>
      <c r="J1097" s="24" t="s">
        <v>3481</v>
      </c>
      <c r="K1097" s="24" t="s">
        <v>3482</v>
      </c>
      <c r="L1097" s="24">
        <v>3.32</v>
      </c>
      <c r="M1097">
        <f t="shared" si="42"/>
        <v>3.32</v>
      </c>
      <c r="N1097" t="str">
        <f t="shared" si="43"/>
        <v/>
      </c>
    </row>
    <row r="1098" spans="9:14" ht="16.2" x14ac:dyDescent="0.4">
      <c r="I1098" s="24" t="s">
        <v>3483</v>
      </c>
      <c r="J1098" s="24" t="s">
        <v>2913</v>
      </c>
      <c r="K1098" s="24" t="s">
        <v>1167</v>
      </c>
      <c r="L1098" s="24">
        <v>4.25</v>
      </c>
      <c r="M1098">
        <f t="shared" si="42"/>
        <v>4.25</v>
      </c>
      <c r="N1098" t="str">
        <f t="shared" si="43"/>
        <v>FRAGILES</v>
      </c>
    </row>
    <row r="1099" spans="9:14" ht="16.2" x14ac:dyDescent="0.4">
      <c r="I1099" s="24" t="s">
        <v>3484</v>
      </c>
      <c r="J1099" s="24" t="s">
        <v>3485</v>
      </c>
      <c r="K1099" s="24" t="s">
        <v>3486</v>
      </c>
      <c r="L1099" s="24">
        <v>2.42</v>
      </c>
      <c r="M1099">
        <f t="shared" si="42"/>
        <v>2.42</v>
      </c>
      <c r="N1099" t="str">
        <f t="shared" si="43"/>
        <v/>
      </c>
    </row>
    <row r="1100" spans="9:14" ht="16.2" x14ac:dyDescent="0.4">
      <c r="I1100" s="24" t="s">
        <v>3487</v>
      </c>
      <c r="J1100" s="24" t="s">
        <v>161</v>
      </c>
      <c r="K1100" s="24" t="s">
        <v>3488</v>
      </c>
      <c r="L1100" s="24">
        <v>2.4</v>
      </c>
      <c r="M1100">
        <f t="shared" si="42"/>
        <v>2.4</v>
      </c>
      <c r="N1100" t="str">
        <f t="shared" si="43"/>
        <v/>
      </c>
    </row>
    <row r="1101" spans="9:14" ht="16.2" x14ac:dyDescent="0.4">
      <c r="I1101" s="24" t="s">
        <v>3489</v>
      </c>
      <c r="J1101" s="24" t="s">
        <v>3490</v>
      </c>
      <c r="K1101" s="24" t="s">
        <v>1172</v>
      </c>
      <c r="L1101" s="24">
        <v>3.2</v>
      </c>
      <c r="M1101">
        <f t="shared" si="42"/>
        <v>3.2</v>
      </c>
      <c r="N1101" t="str">
        <f t="shared" si="43"/>
        <v/>
      </c>
    </row>
    <row r="1102" spans="9:14" ht="16.2" x14ac:dyDescent="0.4">
      <c r="I1102" s="24" t="s">
        <v>3491</v>
      </c>
      <c r="J1102" s="24" t="s">
        <v>3492</v>
      </c>
      <c r="K1102" s="24" t="s">
        <v>3493</v>
      </c>
      <c r="L1102" s="24">
        <v>3.54</v>
      </c>
      <c r="M1102">
        <f t="shared" si="42"/>
        <v>3.54</v>
      </c>
      <c r="N1102" t="str">
        <f t="shared" si="43"/>
        <v/>
      </c>
    </row>
    <row r="1103" spans="9:14" ht="16.2" x14ac:dyDescent="0.4">
      <c r="I1103" s="24" t="s">
        <v>3494</v>
      </c>
      <c r="J1103" s="24" t="s">
        <v>3495</v>
      </c>
      <c r="K1103" s="24" t="s">
        <v>3496</v>
      </c>
      <c r="L1103" s="24">
        <v>4.18</v>
      </c>
      <c r="M1103">
        <f t="shared" si="42"/>
        <v>4.18</v>
      </c>
      <c r="N1103" t="str">
        <f t="shared" si="43"/>
        <v>FRAGILES</v>
      </c>
    </row>
    <row r="1104" spans="9:14" ht="16.2" x14ac:dyDescent="0.4">
      <c r="I1104" s="24" t="s">
        <v>3497</v>
      </c>
      <c r="J1104" s="24" t="s">
        <v>3498</v>
      </c>
      <c r="K1104" s="24" t="s">
        <v>3499</v>
      </c>
      <c r="L1104" s="24">
        <v>2.81</v>
      </c>
      <c r="M1104">
        <f t="shared" si="42"/>
        <v>2.81</v>
      </c>
      <c r="N1104" t="str">
        <f t="shared" si="43"/>
        <v/>
      </c>
    </row>
    <row r="1105" spans="9:14" ht="16.2" x14ac:dyDescent="0.4">
      <c r="I1105" s="24" t="s">
        <v>3500</v>
      </c>
      <c r="J1105" s="24" t="s">
        <v>3501</v>
      </c>
      <c r="K1105" s="24" t="s">
        <v>1049</v>
      </c>
      <c r="L1105" s="24">
        <v>3.94</v>
      </c>
      <c r="M1105">
        <f t="shared" si="42"/>
        <v>3.94</v>
      </c>
      <c r="N1105" t="str">
        <f t="shared" si="43"/>
        <v>FRAGILES</v>
      </c>
    </row>
    <row r="1106" spans="9:14" ht="16.2" x14ac:dyDescent="0.4">
      <c r="I1106" s="24" t="s">
        <v>3502</v>
      </c>
      <c r="J1106" s="24" t="s">
        <v>3263</v>
      </c>
      <c r="K1106" s="24" t="s">
        <v>3503</v>
      </c>
      <c r="L1106" s="24">
        <v>3.74</v>
      </c>
      <c r="M1106">
        <f t="shared" si="42"/>
        <v>3.74</v>
      </c>
      <c r="N1106" t="str">
        <f t="shared" si="43"/>
        <v/>
      </c>
    </row>
    <row r="1107" spans="9:14" ht="16.2" x14ac:dyDescent="0.4">
      <c r="I1107" s="24" t="s">
        <v>3504</v>
      </c>
      <c r="J1107" s="24" t="s">
        <v>3505</v>
      </c>
      <c r="K1107" s="24" t="s">
        <v>1053</v>
      </c>
      <c r="L1107" s="24">
        <v>3.21</v>
      </c>
      <c r="M1107">
        <f t="shared" si="42"/>
        <v>3.21</v>
      </c>
      <c r="N1107" t="str">
        <f t="shared" si="43"/>
        <v/>
      </c>
    </row>
    <row r="1108" spans="9:14" ht="16.2" x14ac:dyDescent="0.4">
      <c r="I1108" s="24" t="s">
        <v>3506</v>
      </c>
      <c r="J1108" s="24" t="s">
        <v>3507</v>
      </c>
      <c r="K1108" s="24" t="s">
        <v>3508</v>
      </c>
      <c r="L1108" s="24">
        <v>2.81</v>
      </c>
      <c r="M1108">
        <f t="shared" si="42"/>
        <v>2.81</v>
      </c>
      <c r="N1108" t="str">
        <f t="shared" si="43"/>
        <v/>
      </c>
    </row>
    <row r="1109" spans="9:14" ht="16.2" x14ac:dyDescent="0.4">
      <c r="I1109" s="24" t="s">
        <v>3509</v>
      </c>
      <c r="J1109" s="24" t="s">
        <v>3510</v>
      </c>
      <c r="K1109" s="24" t="s">
        <v>1058</v>
      </c>
      <c r="L1109" s="24">
        <v>2.85</v>
      </c>
      <c r="M1109">
        <f t="shared" si="42"/>
        <v>2.85</v>
      </c>
      <c r="N1109" t="str">
        <f t="shared" si="43"/>
        <v/>
      </c>
    </row>
    <row r="1110" spans="9:14" ht="16.2" x14ac:dyDescent="0.4">
      <c r="I1110" s="24" t="s">
        <v>3511</v>
      </c>
      <c r="J1110" s="24" t="s">
        <v>3512</v>
      </c>
      <c r="K1110" s="24" t="s">
        <v>3513</v>
      </c>
      <c r="L1110" s="24">
        <v>3.24</v>
      </c>
      <c r="M1110">
        <f t="shared" si="42"/>
        <v>3.24</v>
      </c>
      <c r="N1110" t="str">
        <f t="shared" si="43"/>
        <v/>
      </c>
    </row>
    <row r="1111" spans="9:14" ht="16.2" x14ac:dyDescent="0.4">
      <c r="I1111" s="24" t="s">
        <v>3514</v>
      </c>
      <c r="J1111" s="24" t="s">
        <v>2284</v>
      </c>
      <c r="K1111" s="24" t="s">
        <v>3515</v>
      </c>
      <c r="L1111" s="24">
        <v>2.3199999999999998</v>
      </c>
      <c r="M1111">
        <f t="shared" si="42"/>
        <v>2.3199999999999998</v>
      </c>
      <c r="N1111" t="str">
        <f t="shared" si="43"/>
        <v/>
      </c>
    </row>
    <row r="1112" spans="9:14" ht="16.2" x14ac:dyDescent="0.4">
      <c r="I1112" s="24" t="s">
        <v>3516</v>
      </c>
      <c r="J1112" s="24" t="s">
        <v>3517</v>
      </c>
      <c r="K1112" s="24" t="s">
        <v>3518</v>
      </c>
      <c r="L1112" s="24">
        <v>3.3</v>
      </c>
      <c r="M1112">
        <f t="shared" si="42"/>
        <v>3.3</v>
      </c>
      <c r="N1112" t="str">
        <f t="shared" si="43"/>
        <v/>
      </c>
    </row>
    <row r="1113" spans="9:14" ht="16.2" x14ac:dyDescent="0.4">
      <c r="I1113" s="24" t="s">
        <v>3519</v>
      </c>
      <c r="J1113" s="24" t="s">
        <v>3520</v>
      </c>
      <c r="K1113" s="24" t="s">
        <v>3521</v>
      </c>
      <c r="L1113" s="24">
        <v>3.23</v>
      </c>
      <c r="M1113">
        <f t="shared" si="42"/>
        <v>3.23</v>
      </c>
      <c r="N1113" t="str">
        <f t="shared" si="43"/>
        <v/>
      </c>
    </row>
    <row r="1114" spans="9:14" ht="16.2" x14ac:dyDescent="0.4">
      <c r="I1114" s="24" t="s">
        <v>3522</v>
      </c>
      <c r="J1114" s="24" t="s">
        <v>3523</v>
      </c>
      <c r="K1114" s="24" t="s">
        <v>1177</v>
      </c>
      <c r="L1114" s="24">
        <v>2.87</v>
      </c>
      <c r="M1114">
        <f t="shared" si="42"/>
        <v>2.87</v>
      </c>
      <c r="N1114" t="str">
        <f t="shared" si="43"/>
        <v/>
      </c>
    </row>
    <row r="1115" spans="9:14" ht="16.2" x14ac:dyDescent="0.4">
      <c r="I1115" s="24" t="s">
        <v>3524</v>
      </c>
      <c r="J1115" s="24" t="s">
        <v>3525</v>
      </c>
      <c r="K1115" s="24" t="s">
        <v>3526</v>
      </c>
      <c r="L1115" s="24">
        <v>2.81</v>
      </c>
      <c r="M1115">
        <f t="shared" si="42"/>
        <v>2.81</v>
      </c>
      <c r="N1115" t="str">
        <f t="shared" si="43"/>
        <v/>
      </c>
    </row>
    <row r="1116" spans="9:14" ht="16.2" x14ac:dyDescent="0.4">
      <c r="I1116" s="24" t="s">
        <v>3527</v>
      </c>
      <c r="J1116" s="24" t="s">
        <v>3528</v>
      </c>
      <c r="K1116" s="24" t="s">
        <v>1181</v>
      </c>
      <c r="L1116" s="24">
        <v>3.02</v>
      </c>
      <c r="M1116">
        <f t="shared" si="42"/>
        <v>3.02</v>
      </c>
      <c r="N1116" t="str">
        <f t="shared" si="43"/>
        <v/>
      </c>
    </row>
    <row r="1117" spans="9:14" ht="16.2" x14ac:dyDescent="0.4">
      <c r="I1117" s="24" t="s">
        <v>3529</v>
      </c>
      <c r="J1117" s="24" t="s">
        <v>3530</v>
      </c>
      <c r="K1117" s="24" t="s">
        <v>3531</v>
      </c>
      <c r="L1117" s="24">
        <v>3.75</v>
      </c>
      <c r="M1117">
        <f t="shared" si="42"/>
        <v>3.75</v>
      </c>
      <c r="N1117" t="str">
        <f t="shared" si="43"/>
        <v/>
      </c>
    </row>
    <row r="1118" spans="9:14" ht="16.2" x14ac:dyDescent="0.4">
      <c r="I1118" s="24" t="s">
        <v>3532</v>
      </c>
      <c r="J1118" s="24" t="s">
        <v>3533</v>
      </c>
      <c r="K1118" s="24" t="s">
        <v>3534</v>
      </c>
      <c r="L1118" s="24">
        <v>4.1100000000000003</v>
      </c>
      <c r="M1118">
        <f t="shared" si="42"/>
        <v>4.1100000000000003</v>
      </c>
      <c r="N1118" t="str">
        <f t="shared" si="43"/>
        <v>FRAGILES</v>
      </c>
    </row>
    <row r="1119" spans="9:14" ht="16.2" x14ac:dyDescent="0.4">
      <c r="I1119" s="24" t="s">
        <v>3535</v>
      </c>
      <c r="J1119" s="24" t="s">
        <v>3536</v>
      </c>
      <c r="K1119" s="24" t="s">
        <v>1186</v>
      </c>
      <c r="L1119" s="24">
        <v>4.7</v>
      </c>
      <c r="M1119">
        <f t="shared" si="42"/>
        <v>4.7</v>
      </c>
      <c r="N1119" t="str">
        <f t="shared" si="43"/>
        <v>FRAGILES</v>
      </c>
    </row>
    <row r="1120" spans="9:14" ht="16.2" x14ac:dyDescent="0.4">
      <c r="I1120" s="24" t="s">
        <v>3537</v>
      </c>
      <c r="J1120" s="24" t="s">
        <v>3538</v>
      </c>
      <c r="K1120" s="24" t="s">
        <v>1190</v>
      </c>
      <c r="L1120" s="24">
        <v>2.75</v>
      </c>
      <c r="M1120">
        <f t="shared" si="42"/>
        <v>2.75</v>
      </c>
      <c r="N1120" t="str">
        <f t="shared" si="43"/>
        <v/>
      </c>
    </row>
    <row r="1121" spans="9:14" ht="16.2" x14ac:dyDescent="0.4">
      <c r="I1121" s="24" t="s">
        <v>3539</v>
      </c>
      <c r="J1121" s="24" t="s">
        <v>3540</v>
      </c>
      <c r="K1121" s="24" t="s">
        <v>3541</v>
      </c>
      <c r="L1121" s="24">
        <v>3.73</v>
      </c>
      <c r="M1121">
        <f t="shared" si="42"/>
        <v>3.73</v>
      </c>
      <c r="N1121" t="str">
        <f t="shared" si="43"/>
        <v/>
      </c>
    </row>
    <row r="1122" spans="9:14" ht="16.2" x14ac:dyDescent="0.4">
      <c r="I1122" s="24" t="s">
        <v>3542</v>
      </c>
      <c r="J1122" s="24" t="s">
        <v>3543</v>
      </c>
      <c r="K1122" s="24" t="s">
        <v>3544</v>
      </c>
      <c r="L1122" s="24">
        <v>4.33</v>
      </c>
      <c r="M1122">
        <f t="shared" si="42"/>
        <v>4.33</v>
      </c>
      <c r="N1122" t="str">
        <f t="shared" si="43"/>
        <v>FRAGILES</v>
      </c>
    </row>
    <row r="1123" spans="9:14" ht="16.2" x14ac:dyDescent="0.4">
      <c r="I1123" s="24" t="s">
        <v>3545</v>
      </c>
      <c r="J1123" s="24" t="s">
        <v>3546</v>
      </c>
      <c r="K1123" s="24" t="s">
        <v>1195</v>
      </c>
      <c r="L1123" s="24">
        <v>3.6</v>
      </c>
      <c r="M1123">
        <f t="shared" si="42"/>
        <v>3.6</v>
      </c>
      <c r="N1123" t="str">
        <f t="shared" si="43"/>
        <v/>
      </c>
    </row>
    <row r="1124" spans="9:14" ht="16.2" x14ac:dyDescent="0.4">
      <c r="I1124" s="24" t="s">
        <v>3547</v>
      </c>
      <c r="J1124" s="24" t="s">
        <v>3548</v>
      </c>
      <c r="K1124" s="24" t="s">
        <v>3549</v>
      </c>
      <c r="L1124" s="24">
        <v>2.65</v>
      </c>
      <c r="M1124">
        <f t="shared" si="42"/>
        <v>2.65</v>
      </c>
      <c r="N1124" t="str">
        <f t="shared" si="43"/>
        <v/>
      </c>
    </row>
    <row r="1125" spans="9:14" ht="16.2" x14ac:dyDescent="0.4">
      <c r="I1125" s="24" t="s">
        <v>3550</v>
      </c>
      <c r="J1125" s="24" t="s">
        <v>3551</v>
      </c>
      <c r="K1125" s="24" t="s">
        <v>3552</v>
      </c>
      <c r="L1125" s="24">
        <v>3.85</v>
      </c>
      <c r="M1125">
        <f t="shared" si="42"/>
        <v>3.85</v>
      </c>
      <c r="N1125" t="str">
        <f t="shared" si="43"/>
        <v>FRAGILES</v>
      </c>
    </row>
    <row r="1126" spans="9:14" ht="16.2" x14ac:dyDescent="0.4">
      <c r="I1126" s="24" t="s">
        <v>3553</v>
      </c>
      <c r="J1126" s="24" t="s">
        <v>2682</v>
      </c>
      <c r="K1126" s="24" t="s">
        <v>3554</v>
      </c>
      <c r="L1126" s="24">
        <v>3.49</v>
      </c>
      <c r="M1126">
        <f t="shared" si="42"/>
        <v>3.49</v>
      </c>
      <c r="N1126" t="str">
        <f t="shared" si="43"/>
        <v/>
      </c>
    </row>
    <row r="1127" spans="9:14" ht="16.2" x14ac:dyDescent="0.4">
      <c r="I1127" s="24" t="s">
        <v>3555</v>
      </c>
      <c r="J1127" s="24" t="s">
        <v>1243</v>
      </c>
      <c r="K1127" s="24" t="s">
        <v>1200</v>
      </c>
      <c r="L1127" s="24">
        <v>3.7</v>
      </c>
      <c r="M1127">
        <f t="shared" si="42"/>
        <v>3.7</v>
      </c>
      <c r="N1127" t="str">
        <f t="shared" si="43"/>
        <v/>
      </c>
    </row>
    <row r="1128" spans="9:14" ht="16.2" x14ac:dyDescent="0.4">
      <c r="I1128" s="24" t="s">
        <v>3556</v>
      </c>
      <c r="J1128" s="24" t="s">
        <v>3557</v>
      </c>
      <c r="K1128" s="24" t="s">
        <v>3558</v>
      </c>
      <c r="L1128" s="24">
        <v>3.32</v>
      </c>
      <c r="M1128">
        <f t="shared" si="42"/>
        <v>3.32</v>
      </c>
      <c r="N1128" t="str">
        <f t="shared" si="43"/>
        <v/>
      </c>
    </row>
    <row r="1129" spans="9:14" ht="16.2" x14ac:dyDescent="0.4">
      <c r="I1129" s="24" t="s">
        <v>3559</v>
      </c>
      <c r="J1129" s="24" t="s">
        <v>3560</v>
      </c>
      <c r="K1129" s="24" t="s">
        <v>3561</v>
      </c>
      <c r="L1129" s="24">
        <v>3.45</v>
      </c>
      <c r="M1129">
        <f t="shared" si="42"/>
        <v>3.45</v>
      </c>
      <c r="N1129" t="str">
        <f t="shared" si="43"/>
        <v/>
      </c>
    </row>
    <row r="1130" spans="9:14" ht="16.2" x14ac:dyDescent="0.4">
      <c r="I1130" s="24" t="s">
        <v>3562</v>
      </c>
      <c r="J1130" s="24" t="s">
        <v>3563</v>
      </c>
      <c r="K1130" s="24" t="s">
        <v>3564</v>
      </c>
      <c r="L1130" s="24">
        <v>3.87</v>
      </c>
      <c r="M1130">
        <f t="shared" si="42"/>
        <v>3.87</v>
      </c>
      <c r="N1130" t="str">
        <f t="shared" si="43"/>
        <v>FRAGILES</v>
      </c>
    </row>
    <row r="1131" spans="9:14" ht="16.2" x14ac:dyDescent="0.4">
      <c r="I1131" s="24" t="s">
        <v>3565</v>
      </c>
      <c r="J1131" s="24" t="s">
        <v>3566</v>
      </c>
      <c r="K1131" s="24" t="s">
        <v>3567</v>
      </c>
      <c r="L1131" s="24">
        <v>3.98</v>
      </c>
      <c r="M1131">
        <f t="shared" si="42"/>
        <v>3.98</v>
      </c>
      <c r="N1131" t="str">
        <f t="shared" si="43"/>
        <v>FRAGILES</v>
      </c>
    </row>
    <row r="1132" spans="9:14" ht="16.2" x14ac:dyDescent="0.4">
      <c r="I1132" s="24" t="s">
        <v>3568</v>
      </c>
      <c r="J1132" s="24" t="s">
        <v>2043</v>
      </c>
      <c r="K1132" s="24" t="s">
        <v>3569</v>
      </c>
      <c r="L1132" s="24">
        <v>3.15</v>
      </c>
      <c r="M1132">
        <f t="shared" si="42"/>
        <v>3.15</v>
      </c>
      <c r="N1132" t="str">
        <f t="shared" si="43"/>
        <v/>
      </c>
    </row>
    <row r="1133" spans="9:14" ht="16.2" x14ac:dyDescent="0.4">
      <c r="I1133" s="24" t="s">
        <v>3570</v>
      </c>
      <c r="J1133" s="24" t="s">
        <v>3571</v>
      </c>
      <c r="K1133" s="24" t="s">
        <v>1205</v>
      </c>
      <c r="L1133" s="24">
        <v>2.84</v>
      </c>
      <c r="M1133">
        <f t="shared" si="42"/>
        <v>2.84</v>
      </c>
      <c r="N1133" t="str">
        <f t="shared" si="43"/>
        <v/>
      </c>
    </row>
    <row r="1134" spans="9:14" ht="16.2" x14ac:dyDescent="0.4">
      <c r="I1134" s="24" t="s">
        <v>3572</v>
      </c>
      <c r="J1134" s="24" t="s">
        <v>3573</v>
      </c>
      <c r="K1134" s="24" t="s">
        <v>1210</v>
      </c>
      <c r="L1134" s="24">
        <v>2.64</v>
      </c>
      <c r="M1134">
        <f t="shared" si="42"/>
        <v>2.64</v>
      </c>
      <c r="N1134" t="str">
        <f t="shared" si="43"/>
        <v/>
      </c>
    </row>
    <row r="1135" spans="9:14" ht="16.2" x14ac:dyDescent="0.4">
      <c r="I1135" s="24" t="s">
        <v>3574</v>
      </c>
      <c r="J1135" s="24" t="s">
        <v>3575</v>
      </c>
      <c r="K1135" s="24" t="s">
        <v>3576</v>
      </c>
      <c r="L1135" s="24">
        <v>2.67</v>
      </c>
      <c r="M1135">
        <f t="shared" si="42"/>
        <v>2.67</v>
      </c>
      <c r="N1135" t="str">
        <f t="shared" si="43"/>
        <v/>
      </c>
    </row>
    <row r="1136" spans="9:14" ht="16.2" x14ac:dyDescent="0.4">
      <c r="I1136" s="24" t="s">
        <v>3577</v>
      </c>
      <c r="J1136" s="24" t="s">
        <v>3578</v>
      </c>
      <c r="K1136" s="24" t="s">
        <v>3579</v>
      </c>
      <c r="L1136" s="24">
        <v>2.81</v>
      </c>
      <c r="M1136">
        <f t="shared" si="42"/>
        <v>2.81</v>
      </c>
      <c r="N1136" t="str">
        <f t="shared" si="43"/>
        <v/>
      </c>
    </row>
    <row r="1137" spans="9:14" ht="16.2" x14ac:dyDescent="0.4">
      <c r="I1137" s="24" t="s">
        <v>3580</v>
      </c>
      <c r="J1137" s="24" t="s">
        <v>3581</v>
      </c>
      <c r="K1137" s="24" t="s">
        <v>3582</v>
      </c>
      <c r="L1137" s="24">
        <v>2.33</v>
      </c>
      <c r="M1137">
        <f t="shared" si="42"/>
        <v>2.33</v>
      </c>
      <c r="N1137" t="str">
        <f t="shared" si="43"/>
        <v/>
      </c>
    </row>
    <row r="1138" spans="9:14" ht="16.2" x14ac:dyDescent="0.4">
      <c r="I1138" s="24" t="s">
        <v>3583</v>
      </c>
      <c r="J1138" s="24" t="s">
        <v>3584</v>
      </c>
      <c r="K1138" s="24" t="s">
        <v>3585</v>
      </c>
      <c r="L1138" s="24">
        <v>3.4</v>
      </c>
      <c r="M1138">
        <f t="shared" si="42"/>
        <v>3.4</v>
      </c>
      <c r="N1138" t="str">
        <f t="shared" si="43"/>
        <v/>
      </c>
    </row>
    <row r="1139" spans="9:14" ht="16.2" x14ac:dyDescent="0.4">
      <c r="I1139" s="24" t="s">
        <v>3586</v>
      </c>
      <c r="J1139" s="24" t="s">
        <v>3587</v>
      </c>
      <c r="K1139" s="24" t="s">
        <v>1215</v>
      </c>
      <c r="L1139" s="24">
        <v>3.07</v>
      </c>
      <c r="M1139">
        <f t="shared" si="42"/>
        <v>3.07</v>
      </c>
      <c r="N1139" t="str">
        <f t="shared" si="43"/>
        <v/>
      </c>
    </row>
    <row r="1140" spans="9:14" ht="16.2" x14ac:dyDescent="0.4">
      <c r="I1140" s="24" t="s">
        <v>3588</v>
      </c>
      <c r="J1140" s="24" t="s">
        <v>3589</v>
      </c>
      <c r="K1140" s="24" t="s">
        <v>3590</v>
      </c>
      <c r="L1140" s="24">
        <v>3.98</v>
      </c>
      <c r="M1140">
        <f t="shared" si="42"/>
        <v>3.98</v>
      </c>
      <c r="N1140" t="str">
        <f t="shared" si="43"/>
        <v>FRAGILES</v>
      </c>
    </row>
    <row r="1141" spans="9:14" ht="16.2" x14ac:dyDescent="0.4">
      <c r="I1141" s="24" t="s">
        <v>3591</v>
      </c>
      <c r="J1141" s="24" t="s">
        <v>3592</v>
      </c>
      <c r="K1141" s="24" t="s">
        <v>3593</v>
      </c>
      <c r="L1141" s="24">
        <v>3.28</v>
      </c>
      <c r="M1141">
        <f t="shared" si="42"/>
        <v>3.28</v>
      </c>
      <c r="N1141" t="str">
        <f t="shared" si="43"/>
        <v/>
      </c>
    </row>
    <row r="1142" spans="9:14" ht="16.2" x14ac:dyDescent="0.4">
      <c r="I1142" s="24" t="s">
        <v>3594</v>
      </c>
      <c r="J1142" s="24" t="s">
        <v>3595</v>
      </c>
      <c r="K1142" s="24" t="s">
        <v>1220</v>
      </c>
      <c r="L1142" s="24">
        <v>2.91</v>
      </c>
      <c r="M1142">
        <f t="shared" si="42"/>
        <v>2.91</v>
      </c>
      <c r="N1142" t="str">
        <f t="shared" si="43"/>
        <v/>
      </c>
    </row>
    <row r="1143" spans="9:14" ht="16.2" x14ac:dyDescent="0.4">
      <c r="I1143" s="24" t="s">
        <v>3596</v>
      </c>
      <c r="J1143" s="24" t="s">
        <v>3597</v>
      </c>
      <c r="K1143" s="24" t="s">
        <v>1225</v>
      </c>
      <c r="L1143" s="24">
        <v>2.67</v>
      </c>
      <c r="M1143">
        <f t="shared" si="42"/>
        <v>2.67</v>
      </c>
      <c r="N1143" t="str">
        <f t="shared" si="43"/>
        <v/>
      </c>
    </row>
    <row r="1144" spans="9:14" ht="16.2" x14ac:dyDescent="0.4">
      <c r="I1144" s="24" t="s">
        <v>3598</v>
      </c>
      <c r="J1144" s="24" t="s">
        <v>3599</v>
      </c>
      <c r="K1144" s="24" t="s">
        <v>3600</v>
      </c>
      <c r="L1144" s="24">
        <v>2.34</v>
      </c>
      <c r="M1144">
        <f t="shared" si="42"/>
        <v>2.34</v>
      </c>
      <c r="N1144" t="str">
        <f t="shared" si="43"/>
        <v/>
      </c>
    </row>
    <row r="1145" spans="9:14" ht="16.2" x14ac:dyDescent="0.4">
      <c r="I1145" s="24" t="s">
        <v>3601</v>
      </c>
      <c r="J1145" s="24" t="s">
        <v>2485</v>
      </c>
      <c r="K1145" s="24" t="s">
        <v>3602</v>
      </c>
      <c r="L1145" s="24">
        <v>3.81</v>
      </c>
      <c r="M1145">
        <f t="shared" si="42"/>
        <v>3.81</v>
      </c>
      <c r="N1145" t="str">
        <f t="shared" si="43"/>
        <v>FRAGILES</v>
      </c>
    </row>
    <row r="1146" spans="9:14" ht="16.2" x14ac:dyDescent="0.4">
      <c r="I1146" s="24" t="s">
        <v>3603</v>
      </c>
      <c r="J1146" s="24" t="s">
        <v>3604</v>
      </c>
      <c r="K1146" s="24" t="s">
        <v>3605</v>
      </c>
      <c r="L1146" s="24">
        <v>3.61</v>
      </c>
      <c r="M1146">
        <f t="shared" si="42"/>
        <v>3.61</v>
      </c>
      <c r="N1146" t="str">
        <f t="shared" si="43"/>
        <v/>
      </c>
    </row>
    <row r="1147" spans="9:14" ht="16.2" x14ac:dyDescent="0.4">
      <c r="I1147" s="24" t="s">
        <v>3606</v>
      </c>
      <c r="J1147" s="24" t="s">
        <v>2921</v>
      </c>
      <c r="K1147" s="24" t="s">
        <v>3607</v>
      </c>
      <c r="L1147" s="24">
        <v>2.81</v>
      </c>
      <c r="M1147">
        <f t="shared" si="42"/>
        <v>2.81</v>
      </c>
      <c r="N1147" t="str">
        <f t="shared" si="43"/>
        <v/>
      </c>
    </row>
    <row r="1148" spans="9:14" ht="16.2" x14ac:dyDescent="0.4">
      <c r="I1148" s="24" t="s">
        <v>3608</v>
      </c>
      <c r="J1148" s="24" t="s">
        <v>3609</v>
      </c>
      <c r="K1148" s="24" t="s">
        <v>3610</v>
      </c>
      <c r="L1148" s="24">
        <v>2.66</v>
      </c>
      <c r="M1148">
        <f t="shared" si="42"/>
        <v>2.66</v>
      </c>
      <c r="N1148" t="str">
        <f t="shared" si="43"/>
        <v/>
      </c>
    </row>
    <row r="1149" spans="9:14" ht="16.2" x14ac:dyDescent="0.4">
      <c r="I1149" s="24" t="s">
        <v>3611</v>
      </c>
      <c r="J1149" s="24" t="s">
        <v>3233</v>
      </c>
      <c r="K1149" s="24" t="s">
        <v>3612</v>
      </c>
      <c r="L1149" s="24">
        <v>3.42</v>
      </c>
      <c r="M1149">
        <f t="shared" si="42"/>
        <v>3.42</v>
      </c>
      <c r="N1149" t="str">
        <f t="shared" si="43"/>
        <v/>
      </c>
    </row>
    <row r="1150" spans="9:14" ht="16.2" x14ac:dyDescent="0.4">
      <c r="I1150" s="24" t="s">
        <v>3613</v>
      </c>
      <c r="J1150" s="24" t="s">
        <v>1617</v>
      </c>
      <c r="K1150" s="24" t="s">
        <v>3614</v>
      </c>
      <c r="L1150" s="24">
        <v>3.91</v>
      </c>
      <c r="M1150">
        <f t="shared" si="42"/>
        <v>3.91</v>
      </c>
      <c r="N1150" t="str">
        <f t="shared" si="43"/>
        <v>FRAGILES</v>
      </c>
    </row>
    <row r="1151" spans="9:14" ht="16.2" x14ac:dyDescent="0.4">
      <c r="I1151" s="24" t="s">
        <v>3615</v>
      </c>
      <c r="J1151" s="24" t="s">
        <v>3595</v>
      </c>
      <c r="K1151" s="24" t="s">
        <v>3616</v>
      </c>
      <c r="L1151" s="24">
        <v>3.73</v>
      </c>
      <c r="M1151">
        <f t="shared" si="42"/>
        <v>3.73</v>
      </c>
      <c r="N1151" t="str">
        <f t="shared" si="43"/>
        <v/>
      </c>
    </row>
    <row r="1152" spans="9:14" ht="16.2" x14ac:dyDescent="0.4">
      <c r="I1152" s="24" t="s">
        <v>3617</v>
      </c>
      <c r="J1152" s="24" t="s">
        <v>3618</v>
      </c>
      <c r="K1152" s="24" t="s">
        <v>1230</v>
      </c>
      <c r="L1152" s="24">
        <v>4.0199999999999996</v>
      </c>
      <c r="M1152">
        <f t="shared" si="42"/>
        <v>4.0199999999999996</v>
      </c>
      <c r="N1152" t="str">
        <f t="shared" si="43"/>
        <v>FRAGILES</v>
      </c>
    </row>
    <row r="1153" spans="9:14" ht="16.2" x14ac:dyDescent="0.4">
      <c r="I1153" s="24" t="s">
        <v>3619</v>
      </c>
      <c r="J1153" s="24" t="s">
        <v>3620</v>
      </c>
      <c r="K1153" s="24" t="s">
        <v>3621</v>
      </c>
      <c r="L1153" s="24">
        <v>2.4900000000000002</v>
      </c>
      <c r="M1153">
        <f t="shared" si="42"/>
        <v>2.4900000000000002</v>
      </c>
      <c r="N1153" t="str">
        <f t="shared" si="43"/>
        <v/>
      </c>
    </row>
    <row r="1154" spans="9:14" ht="16.2" x14ac:dyDescent="0.4">
      <c r="I1154" s="24" t="s">
        <v>3622</v>
      </c>
      <c r="J1154" s="24" t="s">
        <v>3623</v>
      </c>
      <c r="K1154" s="24" t="s">
        <v>3624</v>
      </c>
      <c r="L1154" s="24">
        <v>3.24</v>
      </c>
      <c r="M1154">
        <f t="shared" si="42"/>
        <v>3.24</v>
      </c>
      <c r="N1154" t="str">
        <f t="shared" si="43"/>
        <v/>
      </c>
    </row>
    <row r="1155" spans="9:14" ht="16.2" x14ac:dyDescent="0.4">
      <c r="I1155" s="24" t="s">
        <v>3625</v>
      </c>
      <c r="J1155" s="24" t="s">
        <v>3626</v>
      </c>
      <c r="K1155" s="24" t="s">
        <v>3627</v>
      </c>
      <c r="L1155" s="24">
        <v>3.22</v>
      </c>
      <c r="M1155">
        <f t="shared" si="42"/>
        <v>3.22</v>
      </c>
      <c r="N1155" t="str">
        <f t="shared" si="43"/>
        <v/>
      </c>
    </row>
    <row r="1156" spans="9:14" ht="16.2" x14ac:dyDescent="0.4">
      <c r="I1156" s="24" t="s">
        <v>3628</v>
      </c>
      <c r="J1156" s="24" t="s">
        <v>3629</v>
      </c>
      <c r="K1156" s="24" t="s">
        <v>3630</v>
      </c>
      <c r="L1156" s="24">
        <v>3.83</v>
      </c>
      <c r="M1156">
        <f t="shared" ref="M1156:M1219" si="44">L1156+0</f>
        <v>3.83</v>
      </c>
      <c r="N1156" t="str">
        <f t="shared" ref="N1156:N1219" si="45">IF(M1156&gt;$M$1,"FRAGILES","")</f>
        <v>FRAGILES</v>
      </c>
    </row>
    <row r="1157" spans="9:14" ht="16.2" x14ac:dyDescent="0.4">
      <c r="I1157" s="24" t="s">
        <v>3631</v>
      </c>
      <c r="J1157" s="24" t="s">
        <v>3632</v>
      </c>
      <c r="K1157" s="24" t="s">
        <v>3633</v>
      </c>
      <c r="L1157" s="24">
        <v>3.78</v>
      </c>
      <c r="M1157">
        <f t="shared" si="44"/>
        <v>3.78</v>
      </c>
      <c r="N1157" t="str">
        <f t="shared" si="45"/>
        <v/>
      </c>
    </row>
    <row r="1158" spans="9:14" ht="16.2" x14ac:dyDescent="0.4">
      <c r="I1158" s="24" t="s">
        <v>3634</v>
      </c>
      <c r="J1158" s="24" t="s">
        <v>3635</v>
      </c>
      <c r="K1158" s="24" t="s">
        <v>3636</v>
      </c>
      <c r="L1158" s="24">
        <v>3.55</v>
      </c>
      <c r="M1158">
        <f t="shared" si="44"/>
        <v>3.55</v>
      </c>
      <c r="N1158" t="str">
        <f t="shared" si="45"/>
        <v/>
      </c>
    </row>
    <row r="1159" spans="9:14" ht="16.2" x14ac:dyDescent="0.4">
      <c r="I1159" s="24" t="s">
        <v>3637</v>
      </c>
      <c r="J1159" s="24" t="s">
        <v>812</v>
      </c>
      <c r="K1159" s="24" t="s">
        <v>3638</v>
      </c>
      <c r="L1159" s="24">
        <v>3.16</v>
      </c>
      <c r="M1159">
        <f t="shared" si="44"/>
        <v>3.16</v>
      </c>
      <c r="N1159" t="str">
        <f t="shared" si="45"/>
        <v/>
      </c>
    </row>
    <row r="1160" spans="9:14" ht="16.2" x14ac:dyDescent="0.4">
      <c r="I1160" s="24" t="s">
        <v>3639</v>
      </c>
      <c r="J1160" s="24" t="s">
        <v>3640</v>
      </c>
      <c r="K1160" s="24" t="s">
        <v>3641</v>
      </c>
      <c r="L1160" s="24">
        <v>3.69</v>
      </c>
      <c r="M1160">
        <f t="shared" si="44"/>
        <v>3.69</v>
      </c>
      <c r="N1160" t="str">
        <f t="shared" si="45"/>
        <v/>
      </c>
    </row>
    <row r="1161" spans="9:14" ht="16.2" x14ac:dyDescent="0.4">
      <c r="I1161" s="24" t="s">
        <v>3642</v>
      </c>
      <c r="J1161" s="24" t="s">
        <v>3643</v>
      </c>
      <c r="K1161" s="24" t="s">
        <v>1235</v>
      </c>
      <c r="L1161" s="24">
        <v>3.24</v>
      </c>
      <c r="M1161">
        <f t="shared" si="44"/>
        <v>3.24</v>
      </c>
      <c r="N1161" t="str">
        <f t="shared" si="45"/>
        <v/>
      </c>
    </row>
    <row r="1162" spans="9:14" ht="16.2" x14ac:dyDescent="0.4">
      <c r="I1162" s="24" t="s">
        <v>3644</v>
      </c>
      <c r="J1162" s="24" t="s">
        <v>1952</v>
      </c>
      <c r="K1162" s="24" t="s">
        <v>3645</v>
      </c>
      <c r="L1162" s="24">
        <v>2.94</v>
      </c>
      <c r="M1162">
        <f t="shared" si="44"/>
        <v>2.94</v>
      </c>
      <c r="N1162" t="str">
        <f t="shared" si="45"/>
        <v/>
      </c>
    </row>
    <row r="1163" spans="9:14" ht="16.2" x14ac:dyDescent="0.4">
      <c r="I1163" s="24" t="s">
        <v>3646</v>
      </c>
      <c r="J1163" s="24" t="s">
        <v>3647</v>
      </c>
      <c r="K1163" s="24" t="s">
        <v>3648</v>
      </c>
      <c r="L1163" s="24">
        <v>2.91</v>
      </c>
      <c r="M1163">
        <f t="shared" si="44"/>
        <v>2.91</v>
      </c>
      <c r="N1163" t="str">
        <f t="shared" si="45"/>
        <v/>
      </c>
    </row>
    <row r="1164" spans="9:14" ht="16.2" x14ac:dyDescent="0.4">
      <c r="I1164" s="24" t="s">
        <v>3649</v>
      </c>
      <c r="J1164" s="24" t="s">
        <v>3650</v>
      </c>
      <c r="K1164" s="24" t="s">
        <v>3651</v>
      </c>
      <c r="L1164" s="24">
        <v>3.2</v>
      </c>
      <c r="M1164">
        <f t="shared" si="44"/>
        <v>3.2</v>
      </c>
      <c r="N1164" t="str">
        <f t="shared" si="45"/>
        <v/>
      </c>
    </row>
    <row r="1165" spans="9:14" ht="16.2" x14ac:dyDescent="0.4">
      <c r="I1165" s="24" t="s">
        <v>3652</v>
      </c>
      <c r="J1165" s="24" t="s">
        <v>3653</v>
      </c>
      <c r="K1165" s="24" t="s">
        <v>3654</v>
      </c>
      <c r="L1165" s="24">
        <v>3</v>
      </c>
      <c r="M1165">
        <f t="shared" si="44"/>
        <v>3</v>
      </c>
      <c r="N1165" t="str">
        <f t="shared" si="45"/>
        <v/>
      </c>
    </row>
    <row r="1166" spans="9:14" ht="16.2" x14ac:dyDescent="0.4">
      <c r="I1166" s="24" t="s">
        <v>3655</v>
      </c>
      <c r="J1166" s="24" t="s">
        <v>3656</v>
      </c>
      <c r="K1166" s="24" t="s">
        <v>1240</v>
      </c>
      <c r="L1166" s="24">
        <v>2.46</v>
      </c>
      <c r="M1166">
        <f t="shared" si="44"/>
        <v>2.46</v>
      </c>
      <c r="N1166" t="str">
        <f t="shared" si="45"/>
        <v/>
      </c>
    </row>
    <row r="1167" spans="9:14" ht="16.2" x14ac:dyDescent="0.4">
      <c r="I1167" s="24" t="s">
        <v>3657</v>
      </c>
      <c r="J1167" s="24" t="s">
        <v>3658</v>
      </c>
      <c r="K1167" s="24" t="s">
        <v>3659</v>
      </c>
      <c r="L1167" s="24">
        <v>2.89</v>
      </c>
      <c r="M1167">
        <f t="shared" si="44"/>
        <v>2.89</v>
      </c>
      <c r="N1167" t="str">
        <f t="shared" si="45"/>
        <v/>
      </c>
    </row>
    <row r="1168" spans="9:14" ht="16.2" x14ac:dyDescent="0.4">
      <c r="I1168" s="24" t="s">
        <v>3660</v>
      </c>
      <c r="J1168" s="24" t="s">
        <v>3661</v>
      </c>
      <c r="K1168" s="24" t="s">
        <v>3662</v>
      </c>
      <c r="L1168" s="24">
        <v>4.34</v>
      </c>
      <c r="M1168">
        <f t="shared" si="44"/>
        <v>4.34</v>
      </c>
      <c r="N1168" t="str">
        <f t="shared" si="45"/>
        <v>FRAGILES</v>
      </c>
    </row>
    <row r="1169" spans="9:14" ht="16.2" x14ac:dyDescent="0.4">
      <c r="I1169" s="24" t="s">
        <v>3663</v>
      </c>
      <c r="J1169" s="24" t="s">
        <v>3664</v>
      </c>
      <c r="K1169" s="24" t="s">
        <v>3665</v>
      </c>
      <c r="L1169" s="24">
        <v>2.91</v>
      </c>
      <c r="M1169">
        <f t="shared" si="44"/>
        <v>2.91</v>
      </c>
      <c r="N1169" t="str">
        <f t="shared" si="45"/>
        <v/>
      </c>
    </row>
    <row r="1170" spans="9:14" ht="16.2" x14ac:dyDescent="0.4">
      <c r="I1170" s="24" t="s">
        <v>3666</v>
      </c>
      <c r="J1170" s="24" t="s">
        <v>3667</v>
      </c>
      <c r="K1170" s="24" t="s">
        <v>3668</v>
      </c>
      <c r="L1170" s="24">
        <v>3.49</v>
      </c>
      <c r="M1170">
        <f t="shared" si="44"/>
        <v>3.49</v>
      </c>
      <c r="N1170" t="str">
        <f t="shared" si="45"/>
        <v/>
      </c>
    </row>
    <row r="1171" spans="9:14" ht="16.2" x14ac:dyDescent="0.4">
      <c r="I1171" s="24" t="s">
        <v>3669</v>
      </c>
      <c r="J1171" s="24" t="s">
        <v>1482</v>
      </c>
      <c r="K1171" s="24" t="s">
        <v>3670</v>
      </c>
      <c r="L1171" s="24">
        <v>3.26</v>
      </c>
      <c r="M1171">
        <f t="shared" si="44"/>
        <v>3.26</v>
      </c>
      <c r="N1171" t="str">
        <f t="shared" si="45"/>
        <v/>
      </c>
    </row>
    <row r="1172" spans="9:14" ht="16.2" x14ac:dyDescent="0.4">
      <c r="I1172" s="24" t="s">
        <v>3671</v>
      </c>
      <c r="J1172" s="24" t="s">
        <v>3323</v>
      </c>
      <c r="K1172" s="24" t="s">
        <v>3672</v>
      </c>
      <c r="L1172" s="24">
        <v>3.03</v>
      </c>
      <c r="M1172">
        <f t="shared" si="44"/>
        <v>3.03</v>
      </c>
      <c r="N1172" t="str">
        <f t="shared" si="45"/>
        <v/>
      </c>
    </row>
    <row r="1173" spans="9:14" ht="16.2" x14ac:dyDescent="0.4">
      <c r="I1173" s="24" t="s">
        <v>3673</v>
      </c>
      <c r="J1173" s="24" t="s">
        <v>3674</v>
      </c>
      <c r="K1173" s="24" t="s">
        <v>3675</v>
      </c>
      <c r="L1173" s="24">
        <v>3.59</v>
      </c>
      <c r="M1173">
        <f t="shared" si="44"/>
        <v>3.59</v>
      </c>
      <c r="N1173" t="str">
        <f t="shared" si="45"/>
        <v/>
      </c>
    </row>
    <row r="1174" spans="9:14" ht="16.2" x14ac:dyDescent="0.4">
      <c r="I1174" s="24" t="s">
        <v>3676</v>
      </c>
      <c r="J1174" s="24" t="s">
        <v>3677</v>
      </c>
      <c r="K1174" s="24" t="s">
        <v>3678</v>
      </c>
      <c r="L1174" s="24">
        <v>3.12</v>
      </c>
      <c r="M1174">
        <f t="shared" si="44"/>
        <v>3.12</v>
      </c>
      <c r="N1174" t="str">
        <f t="shared" si="45"/>
        <v/>
      </c>
    </row>
    <row r="1175" spans="9:14" ht="16.2" x14ac:dyDescent="0.4">
      <c r="I1175" s="24" t="s">
        <v>3679</v>
      </c>
      <c r="J1175" s="24" t="s">
        <v>729</v>
      </c>
      <c r="K1175" s="24" t="s">
        <v>3680</v>
      </c>
      <c r="L1175" s="24">
        <v>2.6</v>
      </c>
      <c r="M1175">
        <f t="shared" si="44"/>
        <v>2.6</v>
      </c>
      <c r="N1175" t="str">
        <f t="shared" si="45"/>
        <v/>
      </c>
    </row>
    <row r="1176" spans="9:14" ht="16.2" x14ac:dyDescent="0.4">
      <c r="I1176" s="24" t="s">
        <v>3681</v>
      </c>
      <c r="J1176" s="24" t="s">
        <v>2069</v>
      </c>
      <c r="K1176" s="24" t="s">
        <v>3682</v>
      </c>
      <c r="L1176" s="24">
        <v>3.02</v>
      </c>
      <c r="M1176">
        <f t="shared" si="44"/>
        <v>3.02</v>
      </c>
      <c r="N1176" t="str">
        <f t="shared" si="45"/>
        <v/>
      </c>
    </row>
    <row r="1177" spans="9:14" ht="16.2" x14ac:dyDescent="0.4">
      <c r="I1177" s="24" t="s">
        <v>3683</v>
      </c>
      <c r="J1177" s="24" t="s">
        <v>1880</v>
      </c>
      <c r="K1177" s="24" t="s">
        <v>3684</v>
      </c>
      <c r="L1177" s="24">
        <v>3.41</v>
      </c>
      <c r="M1177">
        <f t="shared" si="44"/>
        <v>3.41</v>
      </c>
      <c r="N1177" t="str">
        <f t="shared" si="45"/>
        <v/>
      </c>
    </row>
    <row r="1178" spans="9:14" ht="16.2" x14ac:dyDescent="0.4">
      <c r="I1178" s="24" t="s">
        <v>3685</v>
      </c>
      <c r="J1178" s="24" t="s">
        <v>3303</v>
      </c>
      <c r="K1178" s="24" t="s">
        <v>3686</v>
      </c>
      <c r="L1178" s="24">
        <v>3.6</v>
      </c>
      <c r="M1178">
        <f t="shared" si="44"/>
        <v>3.6</v>
      </c>
      <c r="N1178" t="str">
        <f t="shared" si="45"/>
        <v/>
      </c>
    </row>
    <row r="1179" spans="9:14" ht="16.2" x14ac:dyDescent="0.4">
      <c r="I1179" s="24" t="s">
        <v>3687</v>
      </c>
      <c r="J1179" s="24" t="s">
        <v>3688</v>
      </c>
      <c r="K1179" s="24" t="s">
        <v>3689</v>
      </c>
      <c r="L1179" s="24">
        <v>4.07</v>
      </c>
      <c r="M1179">
        <f t="shared" si="44"/>
        <v>4.07</v>
      </c>
      <c r="N1179" t="str">
        <f t="shared" si="45"/>
        <v>FRAGILES</v>
      </c>
    </row>
    <row r="1180" spans="9:14" ht="16.2" x14ac:dyDescent="0.4">
      <c r="I1180" s="24" t="s">
        <v>3690</v>
      </c>
      <c r="J1180" s="24" t="s">
        <v>3691</v>
      </c>
      <c r="K1180" s="24" t="s">
        <v>3692</v>
      </c>
      <c r="L1180" s="24">
        <v>3.48</v>
      </c>
      <c r="M1180">
        <f t="shared" si="44"/>
        <v>3.48</v>
      </c>
      <c r="N1180" t="str">
        <f t="shared" si="45"/>
        <v/>
      </c>
    </row>
    <row r="1181" spans="9:14" ht="16.2" x14ac:dyDescent="0.4">
      <c r="I1181" s="24" t="s">
        <v>3693</v>
      </c>
      <c r="J1181" s="24" t="s">
        <v>3694</v>
      </c>
      <c r="K1181" s="24" t="s">
        <v>3695</v>
      </c>
      <c r="L1181" s="24">
        <v>3.85</v>
      </c>
      <c r="M1181">
        <f t="shared" si="44"/>
        <v>3.85</v>
      </c>
      <c r="N1181" t="str">
        <f t="shared" si="45"/>
        <v>FRAGILES</v>
      </c>
    </row>
    <row r="1182" spans="9:14" ht="16.2" x14ac:dyDescent="0.4">
      <c r="I1182" s="24" t="s">
        <v>3696</v>
      </c>
      <c r="J1182" s="24" t="s">
        <v>3697</v>
      </c>
      <c r="K1182" s="24" t="s">
        <v>3698</v>
      </c>
      <c r="L1182" s="24">
        <v>2.96</v>
      </c>
      <c r="M1182">
        <f t="shared" si="44"/>
        <v>2.96</v>
      </c>
      <c r="N1182" t="str">
        <f t="shared" si="45"/>
        <v/>
      </c>
    </row>
    <row r="1183" spans="9:14" ht="16.2" x14ac:dyDescent="0.4">
      <c r="I1183" s="24" t="s">
        <v>3699</v>
      </c>
      <c r="J1183" s="24" t="s">
        <v>3700</v>
      </c>
      <c r="K1183" s="24" t="s">
        <v>3701</v>
      </c>
      <c r="L1183" s="24">
        <v>3.03</v>
      </c>
      <c r="M1183">
        <f t="shared" si="44"/>
        <v>3.03</v>
      </c>
      <c r="N1183" t="str">
        <f t="shared" si="45"/>
        <v/>
      </c>
    </row>
    <row r="1184" spans="9:14" ht="16.2" x14ac:dyDescent="0.4">
      <c r="I1184" s="24" t="s">
        <v>3702</v>
      </c>
      <c r="J1184" s="24" t="s">
        <v>3703</v>
      </c>
      <c r="K1184" s="24" t="s">
        <v>3704</v>
      </c>
      <c r="L1184" s="24">
        <v>4.24</v>
      </c>
      <c r="M1184">
        <f t="shared" si="44"/>
        <v>4.24</v>
      </c>
      <c r="N1184" t="str">
        <f t="shared" si="45"/>
        <v>FRAGILES</v>
      </c>
    </row>
    <row r="1185" spans="9:14" ht="16.2" x14ac:dyDescent="0.4">
      <c r="I1185" s="24" t="s">
        <v>3705</v>
      </c>
      <c r="J1185" s="24" t="s">
        <v>3706</v>
      </c>
      <c r="K1185" s="24" t="s">
        <v>3707</v>
      </c>
      <c r="L1185" s="24">
        <v>3.13</v>
      </c>
      <c r="M1185">
        <f t="shared" si="44"/>
        <v>3.13</v>
      </c>
      <c r="N1185" t="str">
        <f t="shared" si="45"/>
        <v/>
      </c>
    </row>
    <row r="1186" spans="9:14" ht="16.2" x14ac:dyDescent="0.4">
      <c r="I1186" s="24" t="s">
        <v>3708</v>
      </c>
      <c r="J1186" s="24" t="s">
        <v>3709</v>
      </c>
      <c r="K1186" s="24" t="s">
        <v>1245</v>
      </c>
      <c r="L1186" s="24">
        <v>2.62</v>
      </c>
      <c r="M1186">
        <f t="shared" si="44"/>
        <v>2.62</v>
      </c>
      <c r="N1186" t="str">
        <f t="shared" si="45"/>
        <v/>
      </c>
    </row>
    <row r="1187" spans="9:14" ht="16.2" x14ac:dyDescent="0.4">
      <c r="I1187" s="24" t="s">
        <v>3710</v>
      </c>
      <c r="J1187" s="24" t="s">
        <v>3711</v>
      </c>
      <c r="K1187" s="24" t="s">
        <v>3712</v>
      </c>
      <c r="L1187" s="24">
        <v>2.91</v>
      </c>
      <c r="M1187">
        <f t="shared" si="44"/>
        <v>2.91</v>
      </c>
      <c r="N1187" t="str">
        <f t="shared" si="45"/>
        <v/>
      </c>
    </row>
    <row r="1188" spans="9:14" ht="16.2" x14ac:dyDescent="0.4">
      <c r="I1188" s="24" t="s">
        <v>3713</v>
      </c>
      <c r="J1188" s="24" t="s">
        <v>3714</v>
      </c>
      <c r="K1188" s="24" t="s">
        <v>3715</v>
      </c>
      <c r="L1188" s="24">
        <v>2.89</v>
      </c>
      <c r="M1188">
        <f t="shared" si="44"/>
        <v>2.89</v>
      </c>
      <c r="N1188" t="str">
        <f t="shared" si="45"/>
        <v/>
      </c>
    </row>
    <row r="1189" spans="9:14" ht="16.2" x14ac:dyDescent="0.4">
      <c r="I1189" s="24" t="s">
        <v>3716</v>
      </c>
      <c r="J1189" s="24" t="s">
        <v>3316</v>
      </c>
      <c r="K1189" s="24" t="s">
        <v>3717</v>
      </c>
      <c r="L1189" s="24">
        <v>2.91</v>
      </c>
      <c r="M1189">
        <f t="shared" si="44"/>
        <v>2.91</v>
      </c>
      <c r="N1189" t="str">
        <f t="shared" si="45"/>
        <v/>
      </c>
    </row>
    <row r="1190" spans="9:14" ht="16.2" x14ac:dyDescent="0.4">
      <c r="I1190" s="24" t="s">
        <v>3718</v>
      </c>
      <c r="J1190" s="24" t="s">
        <v>3719</v>
      </c>
      <c r="K1190" s="24" t="s">
        <v>3720</v>
      </c>
      <c r="L1190" s="24">
        <v>3.86</v>
      </c>
      <c r="M1190">
        <f t="shared" si="44"/>
        <v>3.86</v>
      </c>
      <c r="N1190" t="str">
        <f t="shared" si="45"/>
        <v>FRAGILES</v>
      </c>
    </row>
    <row r="1191" spans="9:14" ht="16.2" x14ac:dyDescent="0.4">
      <c r="I1191" s="24" t="s">
        <v>3721</v>
      </c>
      <c r="J1191" s="24" t="s">
        <v>3722</v>
      </c>
      <c r="K1191" s="24" t="s">
        <v>3723</v>
      </c>
      <c r="L1191" s="24">
        <v>4.04</v>
      </c>
      <c r="M1191">
        <f t="shared" si="44"/>
        <v>4.04</v>
      </c>
      <c r="N1191" t="str">
        <f t="shared" si="45"/>
        <v>FRAGILES</v>
      </c>
    </row>
    <row r="1192" spans="9:14" ht="16.2" x14ac:dyDescent="0.4">
      <c r="I1192" s="24" t="s">
        <v>3724</v>
      </c>
      <c r="J1192" s="24" t="s">
        <v>3725</v>
      </c>
      <c r="K1192" s="24" t="s">
        <v>3726</v>
      </c>
      <c r="L1192" s="24">
        <v>2.4700000000000002</v>
      </c>
      <c r="M1192">
        <f t="shared" si="44"/>
        <v>2.4700000000000002</v>
      </c>
      <c r="N1192" t="str">
        <f t="shared" si="45"/>
        <v/>
      </c>
    </row>
    <row r="1193" spans="9:14" ht="16.2" x14ac:dyDescent="0.4">
      <c r="I1193" s="24" t="s">
        <v>3727</v>
      </c>
      <c r="J1193" s="24" t="s">
        <v>3728</v>
      </c>
      <c r="K1193" s="24" t="s">
        <v>3729</v>
      </c>
      <c r="L1193" s="24">
        <v>3.43</v>
      </c>
      <c r="M1193">
        <f t="shared" si="44"/>
        <v>3.43</v>
      </c>
      <c r="N1193" t="str">
        <f t="shared" si="45"/>
        <v/>
      </c>
    </row>
    <row r="1194" spans="9:14" ht="16.2" x14ac:dyDescent="0.4">
      <c r="I1194" s="24" t="s">
        <v>3730</v>
      </c>
      <c r="J1194" s="24" t="s">
        <v>3350</v>
      </c>
      <c r="K1194" s="24" t="s">
        <v>3731</v>
      </c>
      <c r="L1194" s="24">
        <v>2.63</v>
      </c>
      <c r="M1194">
        <f t="shared" si="44"/>
        <v>2.63</v>
      </c>
      <c r="N1194" t="str">
        <f t="shared" si="45"/>
        <v/>
      </c>
    </row>
    <row r="1195" spans="9:14" ht="16.2" x14ac:dyDescent="0.4">
      <c r="I1195" s="24" t="s">
        <v>3732</v>
      </c>
      <c r="J1195" s="24" t="s">
        <v>3733</v>
      </c>
      <c r="K1195" s="24" t="s">
        <v>3734</v>
      </c>
      <c r="L1195" s="24">
        <v>2.35</v>
      </c>
      <c r="M1195">
        <f t="shared" si="44"/>
        <v>2.35</v>
      </c>
      <c r="N1195" t="str">
        <f t="shared" si="45"/>
        <v/>
      </c>
    </row>
    <row r="1196" spans="9:14" ht="16.2" x14ac:dyDescent="0.4">
      <c r="I1196" s="24" t="s">
        <v>3735</v>
      </c>
      <c r="J1196" s="24" t="s">
        <v>884</v>
      </c>
      <c r="K1196" s="24" t="s">
        <v>3736</v>
      </c>
      <c r="L1196" s="24">
        <v>3.31</v>
      </c>
      <c r="M1196">
        <f t="shared" si="44"/>
        <v>3.31</v>
      </c>
      <c r="N1196" t="str">
        <f t="shared" si="45"/>
        <v/>
      </c>
    </row>
    <row r="1197" spans="9:14" ht="16.2" x14ac:dyDescent="0.4">
      <c r="I1197" s="24" t="s">
        <v>3737</v>
      </c>
      <c r="J1197" s="24" t="s">
        <v>3738</v>
      </c>
      <c r="K1197" s="24" t="s">
        <v>3739</v>
      </c>
      <c r="L1197" s="24">
        <v>3.91</v>
      </c>
      <c r="M1197">
        <f t="shared" si="44"/>
        <v>3.91</v>
      </c>
      <c r="N1197" t="str">
        <f t="shared" si="45"/>
        <v>FRAGILES</v>
      </c>
    </row>
    <row r="1198" spans="9:14" ht="16.2" x14ac:dyDescent="0.4">
      <c r="I1198" s="24" t="s">
        <v>3737</v>
      </c>
      <c r="J1198" s="24" t="s">
        <v>3740</v>
      </c>
      <c r="K1198" s="24" t="s">
        <v>3741</v>
      </c>
      <c r="L1198" s="24">
        <v>3.03</v>
      </c>
      <c r="M1198">
        <f t="shared" si="44"/>
        <v>3.03</v>
      </c>
      <c r="N1198" t="str">
        <f t="shared" si="45"/>
        <v/>
      </c>
    </row>
    <row r="1199" spans="9:14" ht="16.2" x14ac:dyDescent="0.4">
      <c r="I1199" s="24" t="s">
        <v>3742</v>
      </c>
      <c r="J1199" s="24" t="s">
        <v>3743</v>
      </c>
      <c r="K1199" s="24" t="s">
        <v>3744</v>
      </c>
      <c r="L1199" s="24">
        <v>3.65</v>
      </c>
      <c r="M1199">
        <f t="shared" si="44"/>
        <v>3.65</v>
      </c>
      <c r="N1199" t="str">
        <f t="shared" si="45"/>
        <v/>
      </c>
    </row>
    <row r="1200" spans="9:14" ht="16.2" x14ac:dyDescent="0.4">
      <c r="I1200" s="24" t="s">
        <v>3745</v>
      </c>
      <c r="J1200" s="24" t="s">
        <v>3746</v>
      </c>
      <c r="K1200" s="24" t="s">
        <v>3747</v>
      </c>
      <c r="L1200" s="24">
        <v>2.9</v>
      </c>
      <c r="M1200">
        <f t="shared" si="44"/>
        <v>2.9</v>
      </c>
      <c r="N1200" t="str">
        <f t="shared" si="45"/>
        <v/>
      </c>
    </row>
    <row r="1201" spans="9:14" ht="16.2" x14ac:dyDescent="0.4">
      <c r="I1201" s="24" t="s">
        <v>3748</v>
      </c>
      <c r="J1201" s="24" t="s">
        <v>3749</v>
      </c>
      <c r="K1201" s="24" t="s">
        <v>3750</v>
      </c>
      <c r="L1201" s="24">
        <v>2.2999999999999998</v>
      </c>
      <c r="M1201">
        <f t="shared" si="44"/>
        <v>2.2999999999999998</v>
      </c>
      <c r="N1201" t="str">
        <f t="shared" si="45"/>
        <v/>
      </c>
    </row>
    <row r="1202" spans="9:14" ht="16.2" x14ac:dyDescent="0.4">
      <c r="I1202" s="24" t="s">
        <v>3751</v>
      </c>
      <c r="J1202" s="24" t="s">
        <v>3752</v>
      </c>
      <c r="K1202" s="24" t="s">
        <v>3753</v>
      </c>
      <c r="L1202" s="24">
        <v>3.22</v>
      </c>
      <c r="M1202">
        <f t="shared" si="44"/>
        <v>3.22</v>
      </c>
      <c r="N1202" t="str">
        <f t="shared" si="45"/>
        <v/>
      </c>
    </row>
    <row r="1203" spans="9:14" ht="16.2" x14ac:dyDescent="0.4">
      <c r="I1203" s="24" t="s">
        <v>3754</v>
      </c>
      <c r="J1203" s="24" t="s">
        <v>3755</v>
      </c>
      <c r="K1203" s="24" t="s">
        <v>3756</v>
      </c>
      <c r="L1203" s="24">
        <v>3.02</v>
      </c>
      <c r="M1203">
        <f t="shared" si="44"/>
        <v>3.02</v>
      </c>
      <c r="N1203" t="str">
        <f t="shared" si="45"/>
        <v/>
      </c>
    </row>
    <row r="1204" spans="9:14" ht="16.2" x14ac:dyDescent="0.4">
      <c r="I1204" s="24" t="s">
        <v>3757</v>
      </c>
      <c r="J1204" s="24" t="s">
        <v>3758</v>
      </c>
      <c r="K1204" s="24" t="s">
        <v>3759</v>
      </c>
      <c r="L1204" s="24">
        <v>3.27</v>
      </c>
      <c r="M1204">
        <f t="shared" si="44"/>
        <v>3.27</v>
      </c>
      <c r="N1204" t="str">
        <f t="shared" si="45"/>
        <v/>
      </c>
    </row>
    <row r="1205" spans="9:14" ht="16.2" x14ac:dyDescent="0.4">
      <c r="I1205" s="24" t="s">
        <v>3760</v>
      </c>
      <c r="J1205" s="24" t="s">
        <v>1765</v>
      </c>
      <c r="K1205" s="24" t="s">
        <v>3761</v>
      </c>
      <c r="L1205" s="24">
        <v>3.08</v>
      </c>
      <c r="M1205">
        <f t="shared" si="44"/>
        <v>3.08</v>
      </c>
      <c r="N1205" t="str">
        <f t="shared" si="45"/>
        <v/>
      </c>
    </row>
    <row r="1206" spans="9:14" ht="16.2" x14ac:dyDescent="0.4">
      <c r="I1206" s="24" t="s">
        <v>3762</v>
      </c>
      <c r="J1206" s="24" t="s">
        <v>2459</v>
      </c>
      <c r="K1206" s="24" t="s">
        <v>3763</v>
      </c>
      <c r="L1206" s="24">
        <v>2.85</v>
      </c>
      <c r="M1206">
        <f t="shared" si="44"/>
        <v>2.85</v>
      </c>
      <c r="N1206" t="str">
        <f t="shared" si="45"/>
        <v/>
      </c>
    </row>
    <row r="1207" spans="9:14" ht="16.2" x14ac:dyDescent="0.4">
      <c r="I1207" s="24" t="s">
        <v>3764</v>
      </c>
      <c r="J1207" s="24" t="s">
        <v>3765</v>
      </c>
      <c r="K1207" s="24" t="s">
        <v>3766</v>
      </c>
      <c r="L1207" s="24">
        <v>3.02</v>
      </c>
      <c r="M1207">
        <f t="shared" si="44"/>
        <v>3.02</v>
      </c>
      <c r="N1207" t="str">
        <f t="shared" si="45"/>
        <v/>
      </c>
    </row>
    <row r="1208" spans="9:14" ht="16.2" x14ac:dyDescent="0.4">
      <c r="I1208" s="24" t="s">
        <v>3767</v>
      </c>
      <c r="J1208" s="24" t="s">
        <v>3768</v>
      </c>
      <c r="K1208" s="24" t="s">
        <v>3769</v>
      </c>
      <c r="L1208" s="24">
        <v>2.94</v>
      </c>
      <c r="M1208">
        <f t="shared" si="44"/>
        <v>2.94</v>
      </c>
      <c r="N1208" t="str">
        <f t="shared" si="45"/>
        <v/>
      </c>
    </row>
    <row r="1209" spans="9:14" ht="16.2" x14ac:dyDescent="0.4">
      <c r="I1209" s="24" t="s">
        <v>3770</v>
      </c>
      <c r="J1209" s="24" t="s">
        <v>3306</v>
      </c>
      <c r="K1209" s="24" t="s">
        <v>3771</v>
      </c>
      <c r="L1209" s="24">
        <v>3.48</v>
      </c>
      <c r="M1209">
        <f t="shared" si="44"/>
        <v>3.48</v>
      </c>
      <c r="N1209" t="str">
        <f t="shared" si="45"/>
        <v/>
      </c>
    </row>
    <row r="1210" spans="9:14" ht="16.2" x14ac:dyDescent="0.4">
      <c r="I1210" s="24" t="s">
        <v>3772</v>
      </c>
      <c r="J1210" s="24" t="s">
        <v>2329</v>
      </c>
      <c r="K1210" s="24" t="s">
        <v>3773</v>
      </c>
      <c r="L1210" s="24">
        <v>3.4</v>
      </c>
      <c r="M1210">
        <f t="shared" si="44"/>
        <v>3.4</v>
      </c>
      <c r="N1210" t="str">
        <f t="shared" si="45"/>
        <v/>
      </c>
    </row>
    <row r="1211" spans="9:14" ht="16.2" x14ac:dyDescent="0.4">
      <c r="I1211" s="24" t="s">
        <v>3774</v>
      </c>
      <c r="J1211" s="24" t="s">
        <v>3775</v>
      </c>
      <c r="K1211" s="24" t="s">
        <v>3776</v>
      </c>
      <c r="L1211" s="24">
        <v>3.29</v>
      </c>
      <c r="M1211">
        <f t="shared" si="44"/>
        <v>3.29</v>
      </c>
      <c r="N1211" t="str">
        <f t="shared" si="45"/>
        <v/>
      </c>
    </row>
    <row r="1212" spans="9:14" ht="16.2" x14ac:dyDescent="0.4">
      <c r="I1212" s="24" t="s">
        <v>3777</v>
      </c>
      <c r="J1212" s="24" t="s">
        <v>3778</v>
      </c>
      <c r="K1212" s="24" t="s">
        <v>3779</v>
      </c>
      <c r="L1212" s="24">
        <v>3.22</v>
      </c>
      <c r="M1212">
        <f t="shared" si="44"/>
        <v>3.22</v>
      </c>
      <c r="N1212" t="str">
        <f t="shared" si="45"/>
        <v/>
      </c>
    </row>
    <row r="1213" spans="9:14" ht="16.2" x14ac:dyDescent="0.4">
      <c r="I1213" s="24" t="s">
        <v>3780</v>
      </c>
      <c r="J1213" s="24" t="s">
        <v>1032</v>
      </c>
      <c r="K1213" s="24" t="s">
        <v>3781</v>
      </c>
      <c r="L1213" s="24">
        <v>2.93</v>
      </c>
      <c r="M1213">
        <f t="shared" si="44"/>
        <v>2.93</v>
      </c>
      <c r="N1213" t="str">
        <f t="shared" si="45"/>
        <v/>
      </c>
    </row>
    <row r="1214" spans="9:14" ht="16.2" x14ac:dyDescent="0.4">
      <c r="I1214" s="24" t="s">
        <v>3782</v>
      </c>
      <c r="J1214" s="24" t="s">
        <v>3783</v>
      </c>
      <c r="K1214" s="24" t="s">
        <v>3784</v>
      </c>
      <c r="L1214" s="24">
        <v>3.15</v>
      </c>
      <c r="M1214">
        <f t="shared" si="44"/>
        <v>3.15</v>
      </c>
      <c r="N1214" t="str">
        <f t="shared" si="45"/>
        <v/>
      </c>
    </row>
    <row r="1215" spans="9:14" ht="16.2" x14ac:dyDescent="0.4">
      <c r="I1215" s="24" t="s">
        <v>3785</v>
      </c>
      <c r="J1215" s="24" t="s">
        <v>356</v>
      </c>
      <c r="K1215" s="24" t="s">
        <v>3786</v>
      </c>
      <c r="L1215" s="24">
        <v>3.28</v>
      </c>
      <c r="M1215">
        <f t="shared" si="44"/>
        <v>3.28</v>
      </c>
      <c r="N1215" t="str">
        <f t="shared" si="45"/>
        <v/>
      </c>
    </row>
    <row r="1216" spans="9:14" ht="16.2" x14ac:dyDescent="0.4">
      <c r="I1216" s="24" t="s">
        <v>3787</v>
      </c>
      <c r="J1216" s="24" t="s">
        <v>3788</v>
      </c>
      <c r="K1216" s="24" t="s">
        <v>3789</v>
      </c>
      <c r="L1216" s="24">
        <v>2.48</v>
      </c>
      <c r="M1216">
        <f t="shared" si="44"/>
        <v>2.48</v>
      </c>
      <c r="N1216" t="str">
        <f t="shared" si="45"/>
        <v/>
      </c>
    </row>
    <row r="1217" spans="9:14" ht="16.2" x14ac:dyDescent="0.4">
      <c r="I1217" s="24" t="s">
        <v>3790</v>
      </c>
      <c r="J1217" s="24" t="s">
        <v>3791</v>
      </c>
      <c r="K1217" s="24" t="s">
        <v>3792</v>
      </c>
      <c r="L1217" s="24">
        <v>3.81</v>
      </c>
      <c r="M1217">
        <f t="shared" si="44"/>
        <v>3.81</v>
      </c>
      <c r="N1217" t="str">
        <f t="shared" si="45"/>
        <v>FRAGILES</v>
      </c>
    </row>
    <row r="1218" spans="9:14" ht="16.2" x14ac:dyDescent="0.4">
      <c r="I1218" s="24" t="s">
        <v>3793</v>
      </c>
      <c r="J1218" s="24" t="s">
        <v>3794</v>
      </c>
      <c r="K1218" s="24" t="s">
        <v>3795</v>
      </c>
      <c r="L1218" s="24">
        <v>3.56</v>
      </c>
      <c r="M1218">
        <f t="shared" si="44"/>
        <v>3.56</v>
      </c>
      <c r="N1218" t="str">
        <f t="shared" si="45"/>
        <v/>
      </c>
    </row>
    <row r="1219" spans="9:14" ht="16.2" x14ac:dyDescent="0.4">
      <c r="I1219" s="24" t="s">
        <v>3796</v>
      </c>
      <c r="J1219" s="24" t="s">
        <v>3797</v>
      </c>
      <c r="K1219" s="24" t="s">
        <v>1250</v>
      </c>
      <c r="L1219" s="24">
        <v>3.55</v>
      </c>
      <c r="M1219">
        <f t="shared" si="44"/>
        <v>3.55</v>
      </c>
      <c r="N1219" t="str">
        <f t="shared" si="45"/>
        <v/>
      </c>
    </row>
    <row r="1220" spans="9:14" ht="16.2" x14ac:dyDescent="0.4">
      <c r="I1220" s="24" t="s">
        <v>3798</v>
      </c>
      <c r="J1220" s="24" t="s">
        <v>3799</v>
      </c>
      <c r="K1220" s="24" t="s">
        <v>3800</v>
      </c>
      <c r="L1220" s="24">
        <v>3.11</v>
      </c>
      <c r="M1220">
        <f t="shared" ref="M1220:M1235" si="46">L1220+0</f>
        <v>3.11</v>
      </c>
      <c r="N1220" t="str">
        <f t="shared" ref="N1220:N1235" si="47">IF(M1220&gt;$M$1,"FRAGILES","")</f>
        <v/>
      </c>
    </row>
    <row r="1221" spans="9:14" ht="16.2" x14ac:dyDescent="0.4">
      <c r="I1221" s="24" t="s">
        <v>3801</v>
      </c>
      <c r="J1221" s="24" t="s">
        <v>3802</v>
      </c>
      <c r="K1221" s="24" t="s">
        <v>1253</v>
      </c>
      <c r="L1221" s="24">
        <v>3.37</v>
      </c>
      <c r="M1221">
        <f t="shared" si="46"/>
        <v>3.37</v>
      </c>
      <c r="N1221" t="str">
        <f t="shared" si="47"/>
        <v/>
      </c>
    </row>
    <row r="1222" spans="9:14" ht="16.2" x14ac:dyDescent="0.4">
      <c r="I1222" s="24" t="s">
        <v>3803</v>
      </c>
      <c r="J1222" s="24" t="s">
        <v>1716</v>
      </c>
      <c r="K1222" s="24" t="s">
        <v>3804</v>
      </c>
      <c r="L1222" s="24">
        <v>3.62</v>
      </c>
      <c r="M1222">
        <f t="shared" si="46"/>
        <v>3.62</v>
      </c>
      <c r="N1222" t="str">
        <f t="shared" si="47"/>
        <v/>
      </c>
    </row>
    <row r="1223" spans="9:14" ht="16.2" x14ac:dyDescent="0.4">
      <c r="I1223" s="24" t="s">
        <v>3805</v>
      </c>
      <c r="J1223" s="24" t="s">
        <v>3806</v>
      </c>
      <c r="K1223" s="24" t="s">
        <v>3807</v>
      </c>
      <c r="L1223" s="24">
        <v>2.76</v>
      </c>
      <c r="M1223">
        <f t="shared" si="46"/>
        <v>2.76</v>
      </c>
      <c r="N1223" t="str">
        <f t="shared" si="47"/>
        <v/>
      </c>
    </row>
    <row r="1224" spans="9:14" ht="16.2" x14ac:dyDescent="0.4">
      <c r="I1224" s="24" t="s">
        <v>3808</v>
      </c>
      <c r="J1224" s="24" t="s">
        <v>3809</v>
      </c>
      <c r="K1224" s="24" t="s">
        <v>3810</v>
      </c>
      <c r="L1224" s="24">
        <v>2.5099999999999998</v>
      </c>
      <c r="M1224">
        <f t="shared" si="46"/>
        <v>2.5099999999999998</v>
      </c>
      <c r="N1224" t="str">
        <f t="shared" si="47"/>
        <v/>
      </c>
    </row>
    <row r="1225" spans="9:14" ht="16.2" x14ac:dyDescent="0.4">
      <c r="I1225" s="24" t="s">
        <v>3811</v>
      </c>
      <c r="J1225" s="24" t="s">
        <v>3812</v>
      </c>
      <c r="K1225" s="24" t="s">
        <v>3813</v>
      </c>
      <c r="L1225" s="24">
        <v>2.75</v>
      </c>
      <c r="M1225">
        <f t="shared" si="46"/>
        <v>2.75</v>
      </c>
      <c r="N1225" t="str">
        <f t="shared" si="47"/>
        <v/>
      </c>
    </row>
    <row r="1226" spans="9:14" ht="16.2" x14ac:dyDescent="0.4">
      <c r="I1226" s="24" t="s">
        <v>3814</v>
      </c>
      <c r="J1226" s="24" t="s">
        <v>3815</v>
      </c>
      <c r="K1226" s="24" t="s">
        <v>3816</v>
      </c>
      <c r="L1226" s="24">
        <v>3.37</v>
      </c>
      <c r="M1226">
        <f t="shared" si="46"/>
        <v>3.37</v>
      </c>
      <c r="N1226" t="str">
        <f t="shared" si="47"/>
        <v/>
      </c>
    </row>
    <row r="1227" spans="9:14" ht="16.2" x14ac:dyDescent="0.4">
      <c r="I1227" s="24" t="s">
        <v>3817</v>
      </c>
      <c r="J1227" s="24" t="s">
        <v>3818</v>
      </c>
      <c r="K1227" s="24" t="s">
        <v>3819</v>
      </c>
      <c r="L1227" s="24">
        <v>3.84</v>
      </c>
      <c r="M1227">
        <f t="shared" si="46"/>
        <v>3.84</v>
      </c>
      <c r="N1227" t="str">
        <f t="shared" si="47"/>
        <v>FRAGILES</v>
      </c>
    </row>
    <row r="1228" spans="9:14" ht="16.2" x14ac:dyDescent="0.4">
      <c r="I1228" s="24" t="s">
        <v>3820</v>
      </c>
      <c r="J1228" s="24" t="s">
        <v>3821</v>
      </c>
      <c r="K1228" s="24" t="s">
        <v>3822</v>
      </c>
      <c r="L1228" s="24">
        <v>2.73</v>
      </c>
      <c r="M1228">
        <f t="shared" si="46"/>
        <v>2.73</v>
      </c>
      <c r="N1228" t="str">
        <f t="shared" si="47"/>
        <v/>
      </c>
    </row>
    <row r="1229" spans="9:14" ht="16.2" x14ac:dyDescent="0.4">
      <c r="I1229" s="24" t="s">
        <v>3823</v>
      </c>
      <c r="J1229" s="24" t="s">
        <v>3070</v>
      </c>
      <c r="K1229" s="24" t="s">
        <v>3824</v>
      </c>
      <c r="L1229" s="24">
        <v>2.91</v>
      </c>
      <c r="M1229">
        <f t="shared" si="46"/>
        <v>2.91</v>
      </c>
      <c r="N1229" t="str">
        <f t="shared" si="47"/>
        <v/>
      </c>
    </row>
    <row r="1230" spans="9:14" ht="16.2" x14ac:dyDescent="0.4">
      <c r="I1230" s="24" t="s">
        <v>3825</v>
      </c>
      <c r="J1230" s="24" t="s">
        <v>1445</v>
      </c>
      <c r="K1230" s="24" t="s">
        <v>3826</v>
      </c>
      <c r="L1230" s="24">
        <v>3.74</v>
      </c>
      <c r="M1230">
        <f t="shared" si="46"/>
        <v>3.74</v>
      </c>
      <c r="N1230" t="str">
        <f t="shared" si="47"/>
        <v/>
      </c>
    </row>
    <row r="1231" spans="9:14" ht="16.2" x14ac:dyDescent="0.4">
      <c r="I1231" s="24" t="s">
        <v>3827</v>
      </c>
      <c r="J1231" s="24" t="s">
        <v>3533</v>
      </c>
      <c r="K1231" s="24" t="s">
        <v>3828</v>
      </c>
      <c r="L1231" s="24">
        <v>3.58</v>
      </c>
      <c r="M1231">
        <f t="shared" si="46"/>
        <v>3.58</v>
      </c>
      <c r="N1231" t="str">
        <f t="shared" si="47"/>
        <v/>
      </c>
    </row>
    <row r="1232" spans="9:14" ht="16.2" x14ac:dyDescent="0.4">
      <c r="I1232" s="24" t="s">
        <v>3829</v>
      </c>
      <c r="J1232" s="24" t="s">
        <v>3830</v>
      </c>
      <c r="K1232" s="24" t="s">
        <v>3831</v>
      </c>
      <c r="L1232" s="24">
        <v>3.42</v>
      </c>
      <c r="M1232">
        <f t="shared" si="46"/>
        <v>3.42</v>
      </c>
      <c r="N1232" t="str">
        <f t="shared" si="47"/>
        <v/>
      </c>
    </row>
    <row r="1233" spans="9:14" ht="16.2" x14ac:dyDescent="0.4">
      <c r="I1233" s="24" t="s">
        <v>3832</v>
      </c>
      <c r="J1233" s="24" t="s">
        <v>3833</v>
      </c>
      <c r="K1233" s="24" t="s">
        <v>3834</v>
      </c>
      <c r="L1233" s="24">
        <v>2.82</v>
      </c>
      <c r="M1233">
        <f t="shared" si="46"/>
        <v>2.82</v>
      </c>
      <c r="N1233" t="str">
        <f t="shared" si="47"/>
        <v/>
      </c>
    </row>
    <row r="1234" spans="9:14" ht="16.2" x14ac:dyDescent="0.4">
      <c r="I1234" s="24" t="s">
        <v>3835</v>
      </c>
      <c r="J1234" s="24" t="s">
        <v>3836</v>
      </c>
      <c r="K1234" s="24" t="s">
        <v>3837</v>
      </c>
      <c r="L1234" s="24">
        <v>3.55</v>
      </c>
      <c r="M1234">
        <f t="shared" si="46"/>
        <v>3.55</v>
      </c>
      <c r="N1234" t="str">
        <f t="shared" si="47"/>
        <v/>
      </c>
    </row>
    <row r="1235" spans="9:14" ht="16.2" x14ac:dyDescent="0.4">
      <c r="I1235" s="24" t="s">
        <v>3838</v>
      </c>
      <c r="J1235" s="24" t="s">
        <v>3839</v>
      </c>
      <c r="K1235" s="24" t="s">
        <v>3840</v>
      </c>
      <c r="L1235" s="24">
        <v>3.97</v>
      </c>
      <c r="M1235">
        <f t="shared" si="46"/>
        <v>3.97</v>
      </c>
      <c r="N1235" t="str">
        <f t="shared" si="47"/>
        <v>FRAGILES</v>
      </c>
    </row>
  </sheetData>
  <sheetProtection sheet="1" selectLockedCells="1"/>
  <mergeCells count="1">
    <mergeCell ref="B1:F1"/>
  </mergeCells>
  <conditionalFormatting sqref="C3:C255">
    <cfRule type="cellIs" dxfId="8" priority="9" operator="equal">
      <formula>0</formula>
    </cfRule>
  </conditionalFormatting>
  <conditionalFormatting sqref="B3">
    <cfRule type="expression" dxfId="7" priority="8">
      <formula>C3=1</formula>
    </cfRule>
  </conditionalFormatting>
  <conditionalFormatting sqref="B4:B8">
    <cfRule type="expression" dxfId="6" priority="7">
      <formula>C4=1</formula>
    </cfRule>
  </conditionalFormatting>
  <conditionalFormatting sqref="D3:E9">
    <cfRule type="expression" dxfId="5" priority="6">
      <formula>E3=1</formula>
    </cfRule>
  </conditionalFormatting>
  <conditionalFormatting sqref="B9:B255">
    <cfRule type="expression" dxfId="4" priority="5">
      <formula>C9=1</formula>
    </cfRule>
  </conditionalFormatting>
  <conditionalFormatting sqref="F3 F5:F254 F256">
    <cfRule type="expression" dxfId="3" priority="4">
      <formula>G3=1</formula>
    </cfRule>
  </conditionalFormatting>
  <conditionalFormatting sqref="F2:F254 F256:F1048576">
    <cfRule type="cellIs" dxfId="2" priority="3" operator="equal">
      <formula>"FRAGILES"</formula>
    </cfRule>
  </conditionalFormatting>
  <conditionalFormatting sqref="F255">
    <cfRule type="expression" dxfId="1" priority="2">
      <formula>G255=1</formula>
    </cfRule>
  </conditionalFormatting>
  <conditionalFormatting sqref="F255">
    <cfRule type="cellIs" dxfId="0" priority="1" operator="equal">
      <formula>"FRAGILES"</formula>
    </cfRule>
  </conditionalFormatting>
  <dataValidations count="1">
    <dataValidation type="list" allowBlank="1" showInputMessage="1" showErrorMessage="1" sqref="C3:C255">
      <formula1>$P$1:$P$1</formula1>
    </dataValidation>
  </dataValidation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3</vt:i4>
      </vt:variant>
    </vt:vector>
  </HeadingPairs>
  <TitlesOfParts>
    <vt:vector size="8" baseType="lpstr">
      <vt:lpstr>Page de garde</vt:lpstr>
      <vt:lpstr>Bilan</vt:lpstr>
      <vt:lpstr>Infos_complémentaires</vt:lpstr>
      <vt:lpstr>Financement</vt:lpstr>
      <vt:lpstr>Couverture_territoriale</vt:lpstr>
      <vt:lpstr>Couverture_territoriale!Zone_d_impression</vt:lpstr>
      <vt:lpstr>Financement!Zone_d_impression</vt:lpstr>
      <vt:lpstr>'Page de garde'!Zone_d_impression</vt:lpstr>
    </vt:vector>
  </TitlesOfParts>
  <Company>CONSEIL DEPARTEMENTAL 56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Conseil Départemental 56</dc:creator>
  <cp:lastModifiedBy>FLAMAND Estelle</cp:lastModifiedBy>
  <dcterms:created xsi:type="dcterms:W3CDTF">2019-09-05T13:49:38Z</dcterms:created>
  <dcterms:modified xsi:type="dcterms:W3CDTF">2024-06-18T10:56:57Z</dcterms:modified>
</cp:coreProperties>
</file>